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bheuse\PycharmProjects\consommationFonciere\input\"/>
    </mc:Choice>
  </mc:AlternateContent>
  <xr:revisionPtr revIDLastSave="0" documentId="13_ncr:1_{D6144C8A-3177-4189-A6CE-4F6D75C3C480}" xr6:coauthVersionLast="46" xr6:coauthVersionMax="46" xr10:uidLastSave="{00000000-0000-0000-0000-000000000000}"/>
  <bookViews>
    <workbookView xWindow="-120" yWindow="-120" windowWidth="29040" windowHeight="15990" activeTab="1" xr2:uid="{A4BCA45A-5D26-4ED4-AC7E-11DA55313B22}"/>
  </bookViews>
  <sheets>
    <sheet name="Collect" sheetId="1" r:id="rId1"/>
    <sheet name="Calculs" sheetId="6" r:id="rId2"/>
    <sheet name="Diagnostic" sheetId="2" r:id="rId3"/>
    <sheet name="MetaDossierINSEE" sheetId="4" r:id="rId4"/>
    <sheet name="CSV" sheetId="5" r:id="rId5"/>
    <sheet name="Calculette" sheetId="9" r:id="rId6"/>
    <sheet name="Fonctions" sheetId="10" r:id="rId7"/>
    <sheet name="Michel" sheetId="11" r:id="rId8"/>
    <sheet name="Sheet2" sheetId="14" r:id="rId9"/>
    <sheet name="Sheet1" sheetId="13" r:id="rId10"/>
    <sheet name="Objectif Zan" sheetId="12" r:id="rId11"/>
  </sheets>
  <definedNames>
    <definedName name="_xlnm._FilterDatabase" localSheetId="3" hidden="1">MetaDossierINSEE!$A$1:$A$1891</definedName>
    <definedName name="ExternalData_1" localSheetId="3" hidden="1">MetaDossierINSEE!$B$1:$E$1891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2" i="11" l="1"/>
  <c r="I41" i="14"/>
  <c r="I47" i="14" s="1"/>
  <c r="H41" i="14"/>
  <c r="G41" i="14"/>
  <c r="F41" i="14"/>
  <c r="E41" i="14"/>
  <c r="D41" i="14"/>
  <c r="D46" i="11"/>
  <c r="D47" i="14"/>
  <c r="E47" i="14"/>
  <c r="E55" i="14" s="1"/>
  <c r="E57" i="14" s="1"/>
  <c r="F47" i="14"/>
  <c r="F55" i="14" s="1"/>
  <c r="F57" i="14" s="1"/>
  <c r="G47" i="14"/>
  <c r="G55" i="14" s="1"/>
  <c r="G57" i="14" s="1"/>
  <c r="H47" i="14"/>
  <c r="F60" i="14"/>
  <c r="J46" i="14"/>
  <c r="J44" i="14"/>
  <c r="I43" i="14"/>
  <c r="I49" i="14" s="1"/>
  <c r="H43" i="14"/>
  <c r="H49" i="14" s="1"/>
  <c r="G43" i="14"/>
  <c r="G49" i="14" s="1"/>
  <c r="F43" i="14"/>
  <c r="F49" i="14" s="1"/>
  <c r="E43" i="14"/>
  <c r="E49" i="14" s="1"/>
  <c r="D43" i="14"/>
  <c r="D49" i="14" s="1"/>
  <c r="I40" i="14"/>
  <c r="I37" i="14"/>
  <c r="D34" i="14"/>
  <c r="E34" i="14" s="1"/>
  <c r="E28" i="14"/>
  <c r="F28" i="14" s="1"/>
  <c r="E22" i="14"/>
  <c r="F22" i="14" s="1"/>
  <c r="D16" i="14"/>
  <c r="H16" i="14" s="1"/>
  <c r="C10" i="14"/>
  <c r="E16" i="14" s="1"/>
  <c r="I16" i="14" s="1"/>
  <c r="J6" i="11"/>
  <c r="J5" i="11"/>
  <c r="J4" i="11"/>
  <c r="K6" i="11"/>
  <c r="K5" i="11"/>
  <c r="K4" i="11"/>
  <c r="E16" i="12"/>
  <c r="I16" i="12"/>
  <c r="F17" i="12"/>
  <c r="J16" i="12"/>
  <c r="J17" i="12" s="1"/>
  <c r="J11" i="12"/>
  <c r="J10" i="12"/>
  <c r="J9" i="12"/>
  <c r="F9" i="12"/>
  <c r="E9" i="12"/>
  <c r="D9" i="12"/>
  <c r="F11" i="12" s="1"/>
  <c r="F10" i="12"/>
  <c r="D39" i="11"/>
  <c r="E39" i="11" s="1"/>
  <c r="P47" i="9"/>
  <c r="P48" i="9" s="1"/>
  <c r="R6" i="9"/>
  <c r="P6" i="9"/>
  <c r="N6" i="9"/>
  <c r="J47" i="14" l="1"/>
  <c r="I55" i="14"/>
  <c r="I57" i="14" s="1"/>
  <c r="H55" i="14"/>
  <c r="H57" i="14" s="1"/>
  <c r="I28" i="14"/>
  <c r="J16" i="14"/>
  <c r="D55" i="14"/>
  <c r="D57" i="14" s="1"/>
  <c r="K16" i="14"/>
  <c r="H28" i="14"/>
  <c r="E10" i="14"/>
  <c r="J41" i="14"/>
  <c r="G14" i="12"/>
  <c r="D30" i="12"/>
  <c r="K14" i="12"/>
  <c r="D32" i="9"/>
  <c r="H32" i="9"/>
  <c r="J57" i="14" l="1"/>
  <c r="F61" i="14" s="1"/>
  <c r="F62" i="14" s="1"/>
  <c r="C28" i="14"/>
  <c r="J28" i="14"/>
  <c r="F34" i="14" s="1"/>
  <c r="C22" i="14"/>
  <c r="K12" i="12"/>
  <c r="K13" i="12"/>
  <c r="G13" i="12"/>
  <c r="G12" i="12"/>
  <c r="I9" i="12"/>
  <c r="H9" i="12"/>
  <c r="F16" i="12"/>
  <c r="E20" i="12" s="1"/>
  <c r="G40" i="9"/>
  <c r="E39" i="9"/>
  <c r="G39" i="9"/>
  <c r="I24" i="12"/>
  <c r="I25" i="12"/>
  <c r="I27" i="12"/>
  <c r="I28" i="12"/>
  <c r="I31" i="12"/>
  <c r="I30" i="12"/>
  <c r="J20" i="12"/>
  <c r="J21" i="12"/>
  <c r="G9" i="12" l="1"/>
  <c r="H27" i="12"/>
  <c r="H28" i="12" s="1"/>
  <c r="D27" i="12"/>
  <c r="D28" i="12" s="1"/>
  <c r="H25" i="12"/>
  <c r="D25" i="12"/>
  <c r="G77" i="9"/>
  <c r="G82" i="9"/>
  <c r="G46" i="9"/>
  <c r="H46" i="9" s="1"/>
  <c r="J46" i="9" s="1"/>
  <c r="E27" i="11"/>
  <c r="F27" i="11" s="1"/>
  <c r="F65" i="11"/>
  <c r="J51" i="11"/>
  <c r="I45" i="11"/>
  <c r="I42" i="11"/>
  <c r="E33" i="11"/>
  <c r="F33" i="11" s="1"/>
  <c r="D21" i="11"/>
  <c r="H21" i="11" s="1"/>
  <c r="C12" i="11"/>
  <c r="E12" i="11" s="1"/>
  <c r="J49" i="11"/>
  <c r="I48" i="11"/>
  <c r="I54" i="11" s="1"/>
  <c r="H48" i="11"/>
  <c r="H54" i="11" s="1"/>
  <c r="G48" i="11"/>
  <c r="G54" i="11" s="1"/>
  <c r="F48" i="11"/>
  <c r="F54" i="11" s="1"/>
  <c r="E48" i="11"/>
  <c r="E54" i="11" s="1"/>
  <c r="D48" i="11"/>
  <c r="D54" i="11" s="1"/>
  <c r="D34" i="9"/>
  <c r="D30" i="9"/>
  <c r="J88" i="9"/>
  <c r="J87" i="9"/>
  <c r="H33" i="11" l="1"/>
  <c r="K9" i="12"/>
  <c r="E21" i="12"/>
  <c r="H30" i="12"/>
  <c r="E21" i="11"/>
  <c r="J54" i="9"/>
  <c r="F55" i="9"/>
  <c r="D55" i="9"/>
  <c r="S24" i="9"/>
  <c r="Q24" i="9"/>
  <c r="O24" i="9"/>
  <c r="G24" i="9"/>
  <c r="E24" i="9"/>
  <c r="D24" i="9"/>
  <c r="F24" i="9"/>
  <c r="H24" i="9"/>
  <c r="T24" i="9"/>
  <c r="R24" i="9"/>
  <c r="P24" i="9"/>
  <c r="N24" i="9"/>
  <c r="D52" i="9"/>
  <c r="P50" i="9"/>
  <c r="Q42" i="9"/>
  <c r="S42" i="9" s="1"/>
  <c r="F52" i="9"/>
  <c r="F50" i="9"/>
  <c r="D50" i="9"/>
  <c r="G50" i="9" s="1"/>
  <c r="I20" i="10"/>
  <c r="I21" i="10"/>
  <c r="I18" i="10"/>
  <c r="I19" i="10"/>
  <c r="H36" i="9"/>
  <c r="F36" i="9"/>
  <c r="D36" i="9"/>
  <c r="I21" i="11" l="1"/>
  <c r="I20" i="12"/>
  <c r="I21" i="12" s="1"/>
  <c r="I22" i="12" s="1"/>
  <c r="H31" i="12" s="1"/>
  <c r="E22" i="12"/>
  <c r="D31" i="12" s="1"/>
  <c r="K55" i="9"/>
  <c r="E36" i="9"/>
  <c r="E37" i="9" s="1"/>
  <c r="G36" i="9"/>
  <c r="G37" i="9" s="1"/>
  <c r="H55" i="9"/>
  <c r="G48" i="9"/>
  <c r="H48" i="9" s="1"/>
  <c r="K21" i="11" l="1"/>
  <c r="I33" i="11"/>
  <c r="J33" i="11" s="1"/>
  <c r="Q44" i="11" s="1"/>
  <c r="J21" i="11"/>
  <c r="F56" i="9"/>
  <c r="F57" i="9" s="1"/>
  <c r="D56" i="9"/>
  <c r="H56" i="9" s="1"/>
  <c r="H57" i="9" s="1"/>
  <c r="E40" i="9"/>
  <c r="H50" i="9"/>
  <c r="J48" i="9"/>
  <c r="D57" i="9"/>
  <c r="J55" i="9"/>
  <c r="G52" i="9"/>
  <c r="F39" i="11" l="1"/>
  <c r="C33" i="11"/>
  <c r="C27" i="11"/>
  <c r="F46" i="11"/>
  <c r="E46" i="11"/>
  <c r="H46" i="11"/>
  <c r="G46" i="11"/>
  <c r="H52" i="9"/>
  <c r="H52" i="11" l="1"/>
  <c r="H60" i="11" s="1"/>
  <c r="H62" i="11" s="1"/>
  <c r="G52" i="11"/>
  <c r="G60" i="11" s="1"/>
  <c r="G62" i="11" s="1"/>
  <c r="E52" i="11"/>
  <c r="E60" i="11" s="1"/>
  <c r="E62" i="11" s="1"/>
  <c r="F52" i="11"/>
  <c r="F60" i="11" s="1"/>
  <c r="F62" i="11" s="1"/>
  <c r="I46" i="11"/>
  <c r="J46" i="11"/>
  <c r="H23" i="10"/>
  <c r="F24" i="10" s="1"/>
  <c r="H24" i="10" s="1"/>
  <c r="F25" i="10" s="1"/>
  <c r="H25" i="10" s="1"/>
  <c r="F23" i="10"/>
  <c r="J28" i="9"/>
  <c r="J26" i="9"/>
  <c r="J18" i="9"/>
  <c r="J15" i="9"/>
  <c r="J12" i="9"/>
  <c r="J10" i="9"/>
  <c r="D20" i="9"/>
  <c r="D21" i="9" s="1"/>
  <c r="F20" i="9"/>
  <c r="F21" i="9" s="1"/>
  <c r="H20" i="9"/>
  <c r="J20" i="9" s="1"/>
  <c r="G18" i="9"/>
  <c r="G15" i="9"/>
  <c r="G20" i="9" s="1"/>
  <c r="G12" i="9"/>
  <c r="G10" i="9"/>
  <c r="E18" i="9"/>
  <c r="E15" i="9"/>
  <c r="E12" i="9"/>
  <c r="E10" i="9"/>
  <c r="F34" i="9"/>
  <c r="E28" i="9"/>
  <c r="G28" i="9"/>
  <c r="G26" i="9"/>
  <c r="E26" i="9"/>
  <c r="H19" i="10"/>
  <c r="F20" i="10" s="1"/>
  <c r="H20" i="10" s="1"/>
  <c r="F21" i="10" s="1"/>
  <c r="H21" i="10" s="1"/>
  <c r="F19" i="10"/>
  <c r="E17" i="10"/>
  <c r="G18" i="10"/>
  <c r="I10" i="10"/>
  <c r="H10" i="10"/>
  <c r="G10" i="10"/>
  <c r="F10" i="10"/>
  <c r="I9" i="10"/>
  <c r="H9" i="10"/>
  <c r="G9" i="10"/>
  <c r="F9" i="10"/>
  <c r="E8" i="10"/>
  <c r="H34" i="9"/>
  <c r="J34" i="9" s="1"/>
  <c r="G11" i="10"/>
  <c r="H30" i="9"/>
  <c r="F30" i="9"/>
  <c r="E30" i="9" s="1"/>
  <c r="E38" i="9" s="1"/>
  <c r="G20" i="2"/>
  <c r="F20" i="2"/>
  <c r="F2" i="4"/>
  <c r="F3" i="4"/>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54" i="4"/>
  <c r="F255" i="4"/>
  <c r="F256" i="4"/>
  <c r="F257" i="4"/>
  <c r="F258" i="4"/>
  <c r="F259" i="4"/>
  <c r="F260" i="4"/>
  <c r="F261" i="4"/>
  <c r="F262" i="4"/>
  <c r="F263" i="4"/>
  <c r="F264" i="4"/>
  <c r="F265" i="4"/>
  <c r="F266" i="4"/>
  <c r="F267" i="4"/>
  <c r="F268" i="4"/>
  <c r="F269" i="4"/>
  <c r="F270" i="4"/>
  <c r="F271" i="4"/>
  <c r="F272" i="4"/>
  <c r="F273" i="4"/>
  <c r="F274" i="4"/>
  <c r="F275" i="4"/>
  <c r="F276" i="4"/>
  <c r="F277" i="4"/>
  <c r="F278" i="4"/>
  <c r="F279" i="4"/>
  <c r="F280" i="4"/>
  <c r="F281" i="4"/>
  <c r="F282" i="4"/>
  <c r="F283" i="4"/>
  <c r="F284" i="4"/>
  <c r="F285" i="4"/>
  <c r="F286" i="4"/>
  <c r="F287" i="4"/>
  <c r="F288" i="4"/>
  <c r="F289" i="4"/>
  <c r="F290" i="4"/>
  <c r="F291" i="4"/>
  <c r="F292" i="4"/>
  <c r="F293" i="4"/>
  <c r="F294" i="4"/>
  <c r="F295" i="4"/>
  <c r="F296" i="4"/>
  <c r="F297" i="4"/>
  <c r="F298" i="4"/>
  <c r="F299" i="4"/>
  <c r="F300" i="4"/>
  <c r="F301" i="4"/>
  <c r="F302" i="4"/>
  <c r="F303" i="4"/>
  <c r="F304" i="4"/>
  <c r="F305" i="4"/>
  <c r="F306" i="4"/>
  <c r="F307" i="4"/>
  <c r="F308" i="4"/>
  <c r="F309" i="4"/>
  <c r="F310" i="4"/>
  <c r="F311" i="4"/>
  <c r="F312" i="4"/>
  <c r="F313" i="4"/>
  <c r="F314" i="4"/>
  <c r="F315" i="4"/>
  <c r="F316" i="4"/>
  <c r="F317" i="4"/>
  <c r="F318" i="4"/>
  <c r="F319" i="4"/>
  <c r="F320" i="4"/>
  <c r="F321" i="4"/>
  <c r="F322" i="4"/>
  <c r="F323" i="4"/>
  <c r="F324" i="4"/>
  <c r="F325" i="4"/>
  <c r="F326" i="4"/>
  <c r="F327" i="4"/>
  <c r="F328" i="4"/>
  <c r="F329" i="4"/>
  <c r="F330" i="4"/>
  <c r="F331" i="4"/>
  <c r="F332" i="4"/>
  <c r="F333" i="4"/>
  <c r="F334" i="4"/>
  <c r="F335" i="4"/>
  <c r="F336" i="4"/>
  <c r="F337" i="4"/>
  <c r="F338" i="4"/>
  <c r="F339" i="4"/>
  <c r="F340" i="4"/>
  <c r="F341" i="4"/>
  <c r="F342" i="4"/>
  <c r="F343" i="4"/>
  <c r="F344" i="4"/>
  <c r="F345" i="4"/>
  <c r="F346" i="4"/>
  <c r="F347" i="4"/>
  <c r="F348" i="4"/>
  <c r="F349" i="4"/>
  <c r="F350" i="4"/>
  <c r="F351" i="4"/>
  <c r="F352" i="4"/>
  <c r="F353" i="4"/>
  <c r="F354" i="4"/>
  <c r="F355" i="4"/>
  <c r="F356" i="4"/>
  <c r="F357" i="4"/>
  <c r="F358" i="4"/>
  <c r="F359" i="4"/>
  <c r="F360" i="4"/>
  <c r="F361" i="4"/>
  <c r="F362" i="4"/>
  <c r="F363" i="4"/>
  <c r="F364" i="4"/>
  <c r="F365" i="4"/>
  <c r="F366" i="4"/>
  <c r="F367" i="4"/>
  <c r="F368" i="4"/>
  <c r="F369" i="4"/>
  <c r="F370" i="4"/>
  <c r="F371" i="4"/>
  <c r="F372" i="4"/>
  <c r="F373" i="4"/>
  <c r="F374" i="4"/>
  <c r="F375" i="4"/>
  <c r="F376" i="4"/>
  <c r="F377" i="4"/>
  <c r="F378" i="4"/>
  <c r="F379" i="4"/>
  <c r="F380" i="4"/>
  <c r="F381" i="4"/>
  <c r="F382" i="4"/>
  <c r="F383" i="4"/>
  <c r="F384" i="4"/>
  <c r="F385" i="4"/>
  <c r="F386" i="4"/>
  <c r="F387" i="4"/>
  <c r="F388" i="4"/>
  <c r="F389" i="4"/>
  <c r="F390" i="4"/>
  <c r="F391" i="4"/>
  <c r="F392" i="4"/>
  <c r="F393" i="4"/>
  <c r="F394" i="4"/>
  <c r="F395" i="4"/>
  <c r="F396" i="4"/>
  <c r="F397" i="4"/>
  <c r="F398" i="4"/>
  <c r="F399" i="4"/>
  <c r="F400" i="4"/>
  <c r="F401" i="4"/>
  <c r="F402" i="4"/>
  <c r="F403" i="4"/>
  <c r="F404" i="4"/>
  <c r="F405" i="4"/>
  <c r="F406" i="4"/>
  <c r="F407" i="4"/>
  <c r="F408" i="4"/>
  <c r="F409" i="4"/>
  <c r="F410" i="4"/>
  <c r="F411" i="4"/>
  <c r="F412" i="4"/>
  <c r="F413" i="4"/>
  <c r="F414" i="4"/>
  <c r="F415" i="4"/>
  <c r="F416" i="4"/>
  <c r="F417" i="4"/>
  <c r="F418" i="4"/>
  <c r="F419" i="4"/>
  <c r="F420" i="4"/>
  <c r="F421" i="4"/>
  <c r="F422" i="4"/>
  <c r="F423" i="4"/>
  <c r="F424" i="4"/>
  <c r="F425" i="4"/>
  <c r="F426" i="4"/>
  <c r="F427" i="4"/>
  <c r="F428" i="4"/>
  <c r="F429" i="4"/>
  <c r="F430" i="4"/>
  <c r="F431" i="4"/>
  <c r="F432" i="4"/>
  <c r="F433" i="4"/>
  <c r="F434" i="4"/>
  <c r="F435" i="4"/>
  <c r="F436" i="4"/>
  <c r="F437" i="4"/>
  <c r="F438" i="4"/>
  <c r="F439" i="4"/>
  <c r="F440" i="4"/>
  <c r="F441" i="4"/>
  <c r="F442" i="4"/>
  <c r="F443" i="4"/>
  <c r="F444" i="4"/>
  <c r="F445" i="4"/>
  <c r="F446" i="4"/>
  <c r="F447" i="4"/>
  <c r="F448" i="4"/>
  <c r="F449" i="4"/>
  <c r="F450" i="4"/>
  <c r="F451" i="4"/>
  <c r="F452" i="4"/>
  <c r="F453" i="4"/>
  <c r="F454" i="4"/>
  <c r="F455" i="4"/>
  <c r="F456" i="4"/>
  <c r="F457" i="4"/>
  <c r="F458" i="4"/>
  <c r="F459" i="4"/>
  <c r="F460" i="4"/>
  <c r="F461" i="4"/>
  <c r="F462" i="4"/>
  <c r="F463" i="4"/>
  <c r="F464" i="4"/>
  <c r="F465" i="4"/>
  <c r="F466" i="4"/>
  <c r="F467" i="4"/>
  <c r="F468" i="4"/>
  <c r="F469" i="4"/>
  <c r="F470" i="4"/>
  <c r="F471" i="4"/>
  <c r="F472" i="4"/>
  <c r="F473" i="4"/>
  <c r="F474" i="4"/>
  <c r="F475" i="4"/>
  <c r="F476" i="4"/>
  <c r="F477" i="4"/>
  <c r="F478" i="4"/>
  <c r="F479" i="4"/>
  <c r="F480" i="4"/>
  <c r="F481" i="4"/>
  <c r="F482" i="4"/>
  <c r="F483" i="4"/>
  <c r="F484" i="4"/>
  <c r="F485" i="4"/>
  <c r="F486" i="4"/>
  <c r="F487" i="4"/>
  <c r="F488" i="4"/>
  <c r="F489" i="4"/>
  <c r="F490" i="4"/>
  <c r="F491" i="4"/>
  <c r="F492" i="4"/>
  <c r="F493" i="4"/>
  <c r="F494" i="4"/>
  <c r="F495" i="4"/>
  <c r="F496" i="4"/>
  <c r="F497" i="4"/>
  <c r="F498" i="4"/>
  <c r="F499" i="4"/>
  <c r="F500" i="4"/>
  <c r="F501" i="4"/>
  <c r="F502" i="4"/>
  <c r="F503" i="4"/>
  <c r="F504" i="4"/>
  <c r="F505" i="4"/>
  <c r="F506" i="4"/>
  <c r="F507" i="4"/>
  <c r="F508" i="4"/>
  <c r="F509" i="4"/>
  <c r="F510" i="4"/>
  <c r="F511" i="4"/>
  <c r="F512" i="4"/>
  <c r="F513" i="4"/>
  <c r="F514" i="4"/>
  <c r="F515" i="4"/>
  <c r="F516" i="4"/>
  <c r="F517" i="4"/>
  <c r="F518" i="4"/>
  <c r="F519" i="4"/>
  <c r="F520" i="4"/>
  <c r="F521" i="4"/>
  <c r="F522" i="4"/>
  <c r="F523" i="4"/>
  <c r="F524" i="4"/>
  <c r="F525" i="4"/>
  <c r="F526" i="4"/>
  <c r="F527" i="4"/>
  <c r="F528" i="4"/>
  <c r="F529" i="4"/>
  <c r="F530" i="4"/>
  <c r="F531" i="4"/>
  <c r="F532" i="4"/>
  <c r="F533" i="4"/>
  <c r="F534" i="4"/>
  <c r="F535" i="4"/>
  <c r="F536" i="4"/>
  <c r="F537" i="4"/>
  <c r="F538" i="4"/>
  <c r="F539" i="4"/>
  <c r="F540" i="4"/>
  <c r="F541" i="4"/>
  <c r="F542" i="4"/>
  <c r="F543" i="4"/>
  <c r="F544" i="4"/>
  <c r="F545" i="4"/>
  <c r="F546" i="4"/>
  <c r="F547" i="4"/>
  <c r="F548" i="4"/>
  <c r="F549" i="4"/>
  <c r="F550" i="4"/>
  <c r="F551" i="4"/>
  <c r="F552" i="4"/>
  <c r="F553" i="4"/>
  <c r="F554" i="4"/>
  <c r="F555" i="4"/>
  <c r="F556" i="4"/>
  <c r="F557" i="4"/>
  <c r="F558" i="4"/>
  <c r="F559" i="4"/>
  <c r="F560" i="4"/>
  <c r="F561" i="4"/>
  <c r="F562" i="4"/>
  <c r="F563" i="4"/>
  <c r="F564" i="4"/>
  <c r="F565" i="4"/>
  <c r="F566" i="4"/>
  <c r="F567" i="4"/>
  <c r="F568" i="4"/>
  <c r="F569" i="4"/>
  <c r="F570" i="4"/>
  <c r="F571" i="4"/>
  <c r="F572" i="4"/>
  <c r="F573" i="4"/>
  <c r="F574" i="4"/>
  <c r="F575" i="4"/>
  <c r="F576" i="4"/>
  <c r="F577" i="4"/>
  <c r="F578" i="4"/>
  <c r="F579" i="4"/>
  <c r="F580" i="4"/>
  <c r="F581" i="4"/>
  <c r="F582" i="4"/>
  <c r="F583" i="4"/>
  <c r="F584" i="4"/>
  <c r="F585" i="4"/>
  <c r="F586" i="4"/>
  <c r="F587" i="4"/>
  <c r="F588" i="4"/>
  <c r="F589" i="4"/>
  <c r="F590" i="4"/>
  <c r="F591" i="4"/>
  <c r="F592" i="4"/>
  <c r="F593" i="4"/>
  <c r="F594" i="4"/>
  <c r="F595" i="4"/>
  <c r="F596" i="4"/>
  <c r="F597" i="4"/>
  <c r="F598" i="4"/>
  <c r="F599" i="4"/>
  <c r="F600" i="4"/>
  <c r="F601" i="4"/>
  <c r="F602" i="4"/>
  <c r="F603" i="4"/>
  <c r="F604" i="4"/>
  <c r="F605" i="4"/>
  <c r="F606" i="4"/>
  <c r="F607" i="4"/>
  <c r="F608" i="4"/>
  <c r="F609" i="4"/>
  <c r="F610" i="4"/>
  <c r="F611" i="4"/>
  <c r="F612" i="4"/>
  <c r="F613" i="4"/>
  <c r="F614" i="4"/>
  <c r="F615" i="4"/>
  <c r="F616" i="4"/>
  <c r="F617" i="4"/>
  <c r="F618" i="4"/>
  <c r="F619" i="4"/>
  <c r="F620" i="4"/>
  <c r="F621" i="4"/>
  <c r="F622" i="4"/>
  <c r="F623" i="4"/>
  <c r="F624" i="4"/>
  <c r="F625" i="4"/>
  <c r="F626" i="4"/>
  <c r="F627" i="4"/>
  <c r="F628" i="4"/>
  <c r="F629" i="4"/>
  <c r="F630" i="4"/>
  <c r="F631" i="4"/>
  <c r="F632" i="4"/>
  <c r="F633" i="4"/>
  <c r="F634" i="4"/>
  <c r="F635" i="4"/>
  <c r="F636" i="4"/>
  <c r="F637" i="4"/>
  <c r="F638" i="4"/>
  <c r="F639" i="4"/>
  <c r="F640" i="4"/>
  <c r="F641" i="4"/>
  <c r="F642" i="4"/>
  <c r="F643" i="4"/>
  <c r="F644" i="4"/>
  <c r="F645" i="4"/>
  <c r="F646" i="4"/>
  <c r="F647" i="4"/>
  <c r="F648" i="4"/>
  <c r="F649" i="4"/>
  <c r="F650" i="4"/>
  <c r="F651" i="4"/>
  <c r="F652" i="4"/>
  <c r="F653" i="4"/>
  <c r="F654" i="4"/>
  <c r="F655" i="4"/>
  <c r="F656" i="4"/>
  <c r="F657" i="4"/>
  <c r="F658" i="4"/>
  <c r="F659" i="4"/>
  <c r="F660" i="4"/>
  <c r="F661" i="4"/>
  <c r="F662" i="4"/>
  <c r="F663" i="4"/>
  <c r="F664" i="4"/>
  <c r="F665" i="4"/>
  <c r="F666" i="4"/>
  <c r="F667" i="4"/>
  <c r="F668" i="4"/>
  <c r="F669" i="4"/>
  <c r="F670" i="4"/>
  <c r="F671" i="4"/>
  <c r="F672" i="4"/>
  <c r="F673" i="4"/>
  <c r="F674" i="4"/>
  <c r="F675" i="4"/>
  <c r="F676" i="4"/>
  <c r="F677" i="4"/>
  <c r="F678" i="4"/>
  <c r="F679" i="4"/>
  <c r="F680" i="4"/>
  <c r="F681" i="4"/>
  <c r="F682" i="4"/>
  <c r="F683" i="4"/>
  <c r="F684" i="4"/>
  <c r="F685" i="4"/>
  <c r="F686" i="4"/>
  <c r="F687" i="4"/>
  <c r="F688" i="4"/>
  <c r="F689" i="4"/>
  <c r="F690" i="4"/>
  <c r="F691" i="4"/>
  <c r="F692" i="4"/>
  <c r="F693" i="4"/>
  <c r="F694" i="4"/>
  <c r="F695" i="4"/>
  <c r="F696" i="4"/>
  <c r="F697" i="4"/>
  <c r="F698" i="4"/>
  <c r="F699" i="4"/>
  <c r="F700" i="4"/>
  <c r="F701" i="4"/>
  <c r="F702" i="4"/>
  <c r="F703" i="4"/>
  <c r="F704" i="4"/>
  <c r="F705" i="4"/>
  <c r="F706" i="4"/>
  <c r="F707" i="4"/>
  <c r="F708" i="4"/>
  <c r="F709" i="4"/>
  <c r="F710" i="4"/>
  <c r="F711" i="4"/>
  <c r="F712" i="4"/>
  <c r="F713" i="4"/>
  <c r="F714" i="4"/>
  <c r="F715" i="4"/>
  <c r="F716" i="4"/>
  <c r="F717" i="4"/>
  <c r="F718" i="4"/>
  <c r="F719" i="4"/>
  <c r="F720" i="4"/>
  <c r="F721" i="4"/>
  <c r="F722" i="4"/>
  <c r="F723" i="4"/>
  <c r="F724" i="4"/>
  <c r="F725" i="4"/>
  <c r="F726" i="4"/>
  <c r="F727" i="4"/>
  <c r="F728" i="4"/>
  <c r="F729" i="4"/>
  <c r="F730" i="4"/>
  <c r="F731" i="4"/>
  <c r="F732" i="4"/>
  <c r="F733" i="4"/>
  <c r="F734" i="4"/>
  <c r="F735" i="4"/>
  <c r="F736" i="4"/>
  <c r="F737" i="4"/>
  <c r="F738" i="4"/>
  <c r="F739" i="4"/>
  <c r="F740" i="4"/>
  <c r="F741" i="4"/>
  <c r="F742" i="4"/>
  <c r="F743" i="4"/>
  <c r="F744" i="4"/>
  <c r="F745" i="4"/>
  <c r="F746" i="4"/>
  <c r="F747" i="4"/>
  <c r="F748" i="4"/>
  <c r="F749" i="4"/>
  <c r="F750" i="4"/>
  <c r="F751" i="4"/>
  <c r="F752" i="4"/>
  <c r="F753" i="4"/>
  <c r="F754" i="4"/>
  <c r="F755" i="4"/>
  <c r="F756" i="4"/>
  <c r="F757" i="4"/>
  <c r="F758" i="4"/>
  <c r="F759" i="4"/>
  <c r="F760" i="4"/>
  <c r="F761" i="4"/>
  <c r="F762" i="4"/>
  <c r="F763" i="4"/>
  <c r="F764" i="4"/>
  <c r="F765" i="4"/>
  <c r="F766" i="4"/>
  <c r="F767" i="4"/>
  <c r="F768" i="4"/>
  <c r="F769" i="4"/>
  <c r="F770" i="4"/>
  <c r="F771" i="4"/>
  <c r="F772" i="4"/>
  <c r="F773" i="4"/>
  <c r="F774" i="4"/>
  <c r="F775" i="4"/>
  <c r="F776" i="4"/>
  <c r="F777" i="4"/>
  <c r="F778" i="4"/>
  <c r="F779" i="4"/>
  <c r="F780" i="4"/>
  <c r="F781" i="4"/>
  <c r="F782" i="4"/>
  <c r="F783" i="4"/>
  <c r="F784" i="4"/>
  <c r="F785" i="4"/>
  <c r="F786" i="4"/>
  <c r="F787" i="4"/>
  <c r="F788" i="4"/>
  <c r="F789" i="4"/>
  <c r="F790" i="4"/>
  <c r="F791" i="4"/>
  <c r="F792" i="4"/>
  <c r="F793" i="4"/>
  <c r="F794" i="4"/>
  <c r="F795" i="4"/>
  <c r="F796" i="4"/>
  <c r="F797" i="4"/>
  <c r="F798" i="4"/>
  <c r="F799" i="4"/>
  <c r="F800" i="4"/>
  <c r="F801" i="4"/>
  <c r="F802" i="4"/>
  <c r="F803" i="4"/>
  <c r="F804" i="4"/>
  <c r="F805" i="4"/>
  <c r="F806" i="4"/>
  <c r="F807" i="4"/>
  <c r="F808" i="4"/>
  <c r="F809" i="4"/>
  <c r="F810" i="4"/>
  <c r="F811" i="4"/>
  <c r="F812" i="4"/>
  <c r="F813" i="4"/>
  <c r="F814" i="4"/>
  <c r="F815" i="4"/>
  <c r="F816" i="4"/>
  <c r="F817" i="4"/>
  <c r="F818" i="4"/>
  <c r="F819" i="4"/>
  <c r="F820" i="4"/>
  <c r="F821" i="4"/>
  <c r="F822" i="4"/>
  <c r="F823" i="4"/>
  <c r="F824" i="4"/>
  <c r="F825" i="4"/>
  <c r="F826" i="4"/>
  <c r="F827" i="4"/>
  <c r="F828" i="4"/>
  <c r="F829" i="4"/>
  <c r="F830" i="4"/>
  <c r="F831" i="4"/>
  <c r="F832" i="4"/>
  <c r="F833" i="4"/>
  <c r="F834" i="4"/>
  <c r="F835" i="4"/>
  <c r="F836" i="4"/>
  <c r="F837" i="4"/>
  <c r="F838" i="4"/>
  <c r="F839" i="4"/>
  <c r="F840" i="4"/>
  <c r="F841" i="4"/>
  <c r="F842" i="4"/>
  <c r="F843" i="4"/>
  <c r="F844" i="4"/>
  <c r="F845" i="4"/>
  <c r="F846" i="4"/>
  <c r="F847" i="4"/>
  <c r="F848" i="4"/>
  <c r="F849" i="4"/>
  <c r="F850" i="4"/>
  <c r="F851" i="4"/>
  <c r="F852" i="4"/>
  <c r="F853" i="4"/>
  <c r="F854" i="4"/>
  <c r="F855" i="4"/>
  <c r="F856" i="4"/>
  <c r="F857" i="4"/>
  <c r="F858" i="4"/>
  <c r="F859" i="4"/>
  <c r="F860" i="4"/>
  <c r="F861" i="4"/>
  <c r="F862" i="4"/>
  <c r="F863" i="4"/>
  <c r="F864" i="4"/>
  <c r="F865" i="4"/>
  <c r="F866" i="4"/>
  <c r="F867" i="4"/>
  <c r="F868" i="4"/>
  <c r="F869" i="4"/>
  <c r="F870" i="4"/>
  <c r="F871" i="4"/>
  <c r="F872" i="4"/>
  <c r="F873" i="4"/>
  <c r="F874" i="4"/>
  <c r="F875" i="4"/>
  <c r="F876" i="4"/>
  <c r="F877" i="4"/>
  <c r="F878" i="4"/>
  <c r="F879" i="4"/>
  <c r="F880" i="4"/>
  <c r="F881" i="4"/>
  <c r="F882" i="4"/>
  <c r="F883" i="4"/>
  <c r="F884" i="4"/>
  <c r="F885" i="4"/>
  <c r="F886" i="4"/>
  <c r="F887" i="4"/>
  <c r="F888" i="4"/>
  <c r="F889" i="4"/>
  <c r="F890" i="4"/>
  <c r="F891" i="4"/>
  <c r="F892" i="4"/>
  <c r="F893" i="4"/>
  <c r="F894" i="4"/>
  <c r="F895" i="4"/>
  <c r="F896" i="4"/>
  <c r="F897" i="4"/>
  <c r="F898" i="4"/>
  <c r="F899" i="4"/>
  <c r="F900" i="4"/>
  <c r="F901" i="4"/>
  <c r="F902" i="4"/>
  <c r="F903" i="4"/>
  <c r="F904" i="4"/>
  <c r="F905" i="4"/>
  <c r="F906" i="4"/>
  <c r="F907" i="4"/>
  <c r="F908" i="4"/>
  <c r="F909" i="4"/>
  <c r="F910" i="4"/>
  <c r="F911" i="4"/>
  <c r="F912" i="4"/>
  <c r="F913" i="4"/>
  <c r="F914" i="4"/>
  <c r="F915" i="4"/>
  <c r="F916" i="4"/>
  <c r="F917" i="4"/>
  <c r="F918" i="4"/>
  <c r="F919" i="4"/>
  <c r="F920" i="4"/>
  <c r="F921" i="4"/>
  <c r="F922" i="4"/>
  <c r="F923" i="4"/>
  <c r="F924" i="4"/>
  <c r="F925" i="4"/>
  <c r="F926" i="4"/>
  <c r="F927" i="4"/>
  <c r="F928" i="4"/>
  <c r="F929" i="4"/>
  <c r="F930" i="4"/>
  <c r="F931" i="4"/>
  <c r="F932" i="4"/>
  <c r="F933" i="4"/>
  <c r="F934" i="4"/>
  <c r="F935" i="4"/>
  <c r="F936" i="4"/>
  <c r="F937" i="4"/>
  <c r="F938" i="4"/>
  <c r="F939" i="4"/>
  <c r="F940" i="4"/>
  <c r="F941" i="4"/>
  <c r="F942" i="4"/>
  <c r="F943" i="4"/>
  <c r="F944" i="4"/>
  <c r="F945" i="4"/>
  <c r="F946" i="4"/>
  <c r="F947" i="4"/>
  <c r="F948" i="4"/>
  <c r="F949" i="4"/>
  <c r="F950" i="4"/>
  <c r="F951" i="4"/>
  <c r="F952" i="4"/>
  <c r="F953" i="4"/>
  <c r="F954" i="4"/>
  <c r="F955" i="4"/>
  <c r="F956" i="4"/>
  <c r="F957" i="4"/>
  <c r="F958" i="4"/>
  <c r="F959" i="4"/>
  <c r="F960" i="4"/>
  <c r="F961" i="4"/>
  <c r="F962" i="4"/>
  <c r="F963" i="4"/>
  <c r="F964" i="4"/>
  <c r="F965" i="4"/>
  <c r="F966" i="4"/>
  <c r="F967" i="4"/>
  <c r="F968" i="4"/>
  <c r="F969" i="4"/>
  <c r="F970" i="4"/>
  <c r="F971" i="4"/>
  <c r="F972" i="4"/>
  <c r="F973" i="4"/>
  <c r="F974" i="4"/>
  <c r="F975" i="4"/>
  <c r="F976" i="4"/>
  <c r="F977" i="4"/>
  <c r="F978" i="4"/>
  <c r="F979" i="4"/>
  <c r="F980" i="4"/>
  <c r="F981" i="4"/>
  <c r="F982" i="4"/>
  <c r="F983" i="4"/>
  <c r="F984" i="4"/>
  <c r="F985" i="4"/>
  <c r="F986" i="4"/>
  <c r="F987" i="4"/>
  <c r="F988" i="4"/>
  <c r="F989" i="4"/>
  <c r="F990" i="4"/>
  <c r="F991" i="4"/>
  <c r="F992" i="4"/>
  <c r="F993" i="4"/>
  <c r="F994" i="4"/>
  <c r="F995" i="4"/>
  <c r="F996" i="4"/>
  <c r="F997" i="4"/>
  <c r="F998" i="4"/>
  <c r="F999" i="4"/>
  <c r="F1000" i="4"/>
  <c r="F1001" i="4"/>
  <c r="F1002" i="4"/>
  <c r="F1003" i="4"/>
  <c r="F1004" i="4"/>
  <c r="F1005" i="4"/>
  <c r="F1006" i="4"/>
  <c r="F1007" i="4"/>
  <c r="F1008" i="4"/>
  <c r="F1009" i="4"/>
  <c r="F1010" i="4"/>
  <c r="F1011" i="4"/>
  <c r="F1012" i="4"/>
  <c r="F1013" i="4"/>
  <c r="F1014" i="4"/>
  <c r="F1015" i="4"/>
  <c r="F1016" i="4"/>
  <c r="F1017" i="4"/>
  <c r="F1018" i="4"/>
  <c r="F1019" i="4"/>
  <c r="F1020" i="4"/>
  <c r="F1021" i="4"/>
  <c r="F1022" i="4"/>
  <c r="F1023" i="4"/>
  <c r="F1024" i="4"/>
  <c r="F1025" i="4"/>
  <c r="F1026" i="4"/>
  <c r="F1027" i="4"/>
  <c r="F1028" i="4"/>
  <c r="F1029" i="4"/>
  <c r="F1030" i="4"/>
  <c r="F1031" i="4"/>
  <c r="F1032" i="4"/>
  <c r="F1033" i="4"/>
  <c r="F1034" i="4"/>
  <c r="F1035" i="4"/>
  <c r="F1036" i="4"/>
  <c r="F1037" i="4"/>
  <c r="F1038" i="4"/>
  <c r="F1039" i="4"/>
  <c r="F1040" i="4"/>
  <c r="F1041" i="4"/>
  <c r="F1042" i="4"/>
  <c r="F1043" i="4"/>
  <c r="F1044" i="4"/>
  <c r="F1045" i="4"/>
  <c r="F1046" i="4"/>
  <c r="F1047" i="4"/>
  <c r="F1048" i="4"/>
  <c r="F1049" i="4"/>
  <c r="F1050" i="4"/>
  <c r="F1051" i="4"/>
  <c r="F1052" i="4"/>
  <c r="F1053" i="4"/>
  <c r="F1054" i="4"/>
  <c r="F1055" i="4"/>
  <c r="F1056" i="4"/>
  <c r="F1057" i="4"/>
  <c r="F1058" i="4"/>
  <c r="F1059" i="4"/>
  <c r="F1060" i="4"/>
  <c r="F1061" i="4"/>
  <c r="F1062" i="4"/>
  <c r="F1063" i="4"/>
  <c r="F1064" i="4"/>
  <c r="F1065" i="4"/>
  <c r="F1066" i="4"/>
  <c r="F1067" i="4"/>
  <c r="F1068" i="4"/>
  <c r="F1069" i="4"/>
  <c r="F1070" i="4"/>
  <c r="F1071" i="4"/>
  <c r="F1072" i="4"/>
  <c r="F1073" i="4"/>
  <c r="F1074" i="4"/>
  <c r="F1075" i="4"/>
  <c r="F1076" i="4"/>
  <c r="F1077" i="4"/>
  <c r="F1078" i="4"/>
  <c r="F1079" i="4"/>
  <c r="F1080" i="4"/>
  <c r="F1081" i="4"/>
  <c r="F1082" i="4"/>
  <c r="F1083" i="4"/>
  <c r="F1084" i="4"/>
  <c r="F1085" i="4"/>
  <c r="F1086" i="4"/>
  <c r="F1087" i="4"/>
  <c r="F1088" i="4"/>
  <c r="F1089" i="4"/>
  <c r="F1090" i="4"/>
  <c r="F1091" i="4"/>
  <c r="F1092" i="4"/>
  <c r="F1093" i="4"/>
  <c r="F1094" i="4"/>
  <c r="F1095" i="4"/>
  <c r="F1096" i="4"/>
  <c r="F1097" i="4"/>
  <c r="F1098" i="4"/>
  <c r="F1099" i="4"/>
  <c r="F1100" i="4"/>
  <c r="F1101" i="4"/>
  <c r="F1102" i="4"/>
  <c r="F1103" i="4"/>
  <c r="F1104" i="4"/>
  <c r="F1105" i="4"/>
  <c r="F1106" i="4"/>
  <c r="F1107" i="4"/>
  <c r="F1108" i="4"/>
  <c r="F1109" i="4"/>
  <c r="F1110" i="4"/>
  <c r="F1111" i="4"/>
  <c r="F1112" i="4"/>
  <c r="F1113" i="4"/>
  <c r="F1114" i="4"/>
  <c r="F1115" i="4"/>
  <c r="F1116" i="4"/>
  <c r="F1117" i="4"/>
  <c r="F1118" i="4"/>
  <c r="F1119" i="4"/>
  <c r="F1120" i="4"/>
  <c r="F1121" i="4"/>
  <c r="F1122" i="4"/>
  <c r="F1123" i="4"/>
  <c r="F1124" i="4"/>
  <c r="F1125" i="4"/>
  <c r="F1126" i="4"/>
  <c r="F1127" i="4"/>
  <c r="F1128" i="4"/>
  <c r="F1129" i="4"/>
  <c r="F1130" i="4"/>
  <c r="F1131" i="4"/>
  <c r="F1132" i="4"/>
  <c r="F1133" i="4"/>
  <c r="F1134" i="4"/>
  <c r="F1135" i="4"/>
  <c r="F1136" i="4"/>
  <c r="F1137" i="4"/>
  <c r="F1138" i="4"/>
  <c r="F1139" i="4"/>
  <c r="F1140" i="4"/>
  <c r="F1141" i="4"/>
  <c r="F1142" i="4"/>
  <c r="F1143" i="4"/>
  <c r="F1144" i="4"/>
  <c r="F1145" i="4"/>
  <c r="F1146" i="4"/>
  <c r="F1147" i="4"/>
  <c r="F1148" i="4"/>
  <c r="F1149" i="4"/>
  <c r="F1150" i="4"/>
  <c r="F1151" i="4"/>
  <c r="F1152" i="4"/>
  <c r="F1153" i="4"/>
  <c r="F1154" i="4"/>
  <c r="F1155" i="4"/>
  <c r="F1156" i="4"/>
  <c r="F1157" i="4"/>
  <c r="F1158" i="4"/>
  <c r="F1159" i="4"/>
  <c r="F1160" i="4"/>
  <c r="F1161" i="4"/>
  <c r="F1162" i="4"/>
  <c r="F1163" i="4"/>
  <c r="F1164" i="4"/>
  <c r="F1165" i="4"/>
  <c r="F1166" i="4"/>
  <c r="F1167" i="4"/>
  <c r="F1168" i="4"/>
  <c r="F1169" i="4"/>
  <c r="F1170" i="4"/>
  <c r="F1171" i="4"/>
  <c r="F1172" i="4"/>
  <c r="F1173" i="4"/>
  <c r="F1174" i="4"/>
  <c r="F1175" i="4"/>
  <c r="F1176" i="4"/>
  <c r="F1177" i="4"/>
  <c r="F1178" i="4"/>
  <c r="F1179" i="4"/>
  <c r="F1180" i="4"/>
  <c r="F1181" i="4"/>
  <c r="F1182" i="4"/>
  <c r="F1183" i="4"/>
  <c r="F1184" i="4"/>
  <c r="F1185" i="4"/>
  <c r="F1186" i="4"/>
  <c r="F1187" i="4"/>
  <c r="F1188" i="4"/>
  <c r="F1189" i="4"/>
  <c r="F1190" i="4"/>
  <c r="F1191" i="4"/>
  <c r="F1192" i="4"/>
  <c r="F1193" i="4"/>
  <c r="F1194" i="4"/>
  <c r="F1195" i="4"/>
  <c r="F1196" i="4"/>
  <c r="F1197" i="4"/>
  <c r="F1198" i="4"/>
  <c r="F1199" i="4"/>
  <c r="F1200" i="4"/>
  <c r="F1201" i="4"/>
  <c r="F1202" i="4"/>
  <c r="F1203" i="4"/>
  <c r="F1204" i="4"/>
  <c r="F1205" i="4"/>
  <c r="F1206" i="4"/>
  <c r="F1207" i="4"/>
  <c r="F1208" i="4"/>
  <c r="F1209" i="4"/>
  <c r="F1210" i="4"/>
  <c r="F1211" i="4"/>
  <c r="F1212" i="4"/>
  <c r="F1213" i="4"/>
  <c r="F1214" i="4"/>
  <c r="F1215" i="4"/>
  <c r="F1216" i="4"/>
  <c r="F1217" i="4"/>
  <c r="F1218" i="4"/>
  <c r="F1219" i="4"/>
  <c r="F1220" i="4"/>
  <c r="F1221" i="4"/>
  <c r="F1222" i="4"/>
  <c r="F1223" i="4"/>
  <c r="F1224" i="4"/>
  <c r="F1225" i="4"/>
  <c r="F1226" i="4"/>
  <c r="F1227" i="4"/>
  <c r="F1228" i="4"/>
  <c r="F1229" i="4"/>
  <c r="F1230" i="4"/>
  <c r="F1231" i="4"/>
  <c r="F1232" i="4"/>
  <c r="F1233" i="4"/>
  <c r="F1234" i="4"/>
  <c r="F1235" i="4"/>
  <c r="F1236" i="4"/>
  <c r="F1237" i="4"/>
  <c r="F1238" i="4"/>
  <c r="F1239" i="4"/>
  <c r="F1240" i="4"/>
  <c r="F1241" i="4"/>
  <c r="F1242" i="4"/>
  <c r="F1243" i="4"/>
  <c r="F1244" i="4"/>
  <c r="F1245" i="4"/>
  <c r="F1246" i="4"/>
  <c r="F1247" i="4"/>
  <c r="F1248" i="4"/>
  <c r="F1249" i="4"/>
  <c r="F1250" i="4"/>
  <c r="F1251" i="4"/>
  <c r="F1252" i="4"/>
  <c r="F1253" i="4"/>
  <c r="F1254" i="4"/>
  <c r="F1255" i="4"/>
  <c r="F1256" i="4"/>
  <c r="F1257" i="4"/>
  <c r="F1258" i="4"/>
  <c r="F1259" i="4"/>
  <c r="F1260" i="4"/>
  <c r="F1261" i="4"/>
  <c r="F1262" i="4"/>
  <c r="F1263" i="4"/>
  <c r="F1264" i="4"/>
  <c r="F1265" i="4"/>
  <c r="F1266" i="4"/>
  <c r="F1267" i="4"/>
  <c r="F1268" i="4"/>
  <c r="F1269" i="4"/>
  <c r="F1270" i="4"/>
  <c r="F1271" i="4"/>
  <c r="F1272" i="4"/>
  <c r="F1273" i="4"/>
  <c r="F1274" i="4"/>
  <c r="F1275" i="4"/>
  <c r="F1276" i="4"/>
  <c r="F1277" i="4"/>
  <c r="F1278" i="4"/>
  <c r="F1279" i="4"/>
  <c r="F1280" i="4"/>
  <c r="F1281" i="4"/>
  <c r="F1282" i="4"/>
  <c r="F1283" i="4"/>
  <c r="F1284" i="4"/>
  <c r="F1285" i="4"/>
  <c r="F1286" i="4"/>
  <c r="F1287" i="4"/>
  <c r="F1288" i="4"/>
  <c r="F1289" i="4"/>
  <c r="F1290" i="4"/>
  <c r="F1291" i="4"/>
  <c r="F1292" i="4"/>
  <c r="F1293" i="4"/>
  <c r="F1294" i="4"/>
  <c r="F1295" i="4"/>
  <c r="F1296" i="4"/>
  <c r="F1297" i="4"/>
  <c r="F1298" i="4"/>
  <c r="F1299" i="4"/>
  <c r="F1300" i="4"/>
  <c r="F1301" i="4"/>
  <c r="F1302" i="4"/>
  <c r="F1303" i="4"/>
  <c r="F1304" i="4"/>
  <c r="F1305" i="4"/>
  <c r="F1306" i="4"/>
  <c r="F1307" i="4"/>
  <c r="F1308" i="4"/>
  <c r="F1309" i="4"/>
  <c r="F1310" i="4"/>
  <c r="F1311" i="4"/>
  <c r="F1312" i="4"/>
  <c r="F1313" i="4"/>
  <c r="F1314" i="4"/>
  <c r="F1315" i="4"/>
  <c r="F1316" i="4"/>
  <c r="F1317" i="4"/>
  <c r="F1318" i="4"/>
  <c r="F1319" i="4"/>
  <c r="F1320" i="4"/>
  <c r="F1321" i="4"/>
  <c r="F1322" i="4"/>
  <c r="F1323" i="4"/>
  <c r="F1324" i="4"/>
  <c r="F1325" i="4"/>
  <c r="F1326" i="4"/>
  <c r="F1327" i="4"/>
  <c r="F1328" i="4"/>
  <c r="F1329" i="4"/>
  <c r="F1330" i="4"/>
  <c r="F1331" i="4"/>
  <c r="F1332" i="4"/>
  <c r="F1333" i="4"/>
  <c r="F1334" i="4"/>
  <c r="F1335" i="4"/>
  <c r="F1336" i="4"/>
  <c r="F1337" i="4"/>
  <c r="F1338" i="4"/>
  <c r="F1339" i="4"/>
  <c r="F1340" i="4"/>
  <c r="F1341" i="4"/>
  <c r="F1342" i="4"/>
  <c r="F1343" i="4"/>
  <c r="F1344" i="4"/>
  <c r="F1345" i="4"/>
  <c r="F1346" i="4"/>
  <c r="F1347" i="4"/>
  <c r="F1348" i="4"/>
  <c r="F1349" i="4"/>
  <c r="F1350" i="4"/>
  <c r="F1351" i="4"/>
  <c r="F1352" i="4"/>
  <c r="F1353" i="4"/>
  <c r="F1354" i="4"/>
  <c r="F1355" i="4"/>
  <c r="F1356" i="4"/>
  <c r="F1357" i="4"/>
  <c r="F1358" i="4"/>
  <c r="F1359" i="4"/>
  <c r="F1360" i="4"/>
  <c r="F1361" i="4"/>
  <c r="F1362" i="4"/>
  <c r="F1363" i="4"/>
  <c r="F1364" i="4"/>
  <c r="F1365" i="4"/>
  <c r="F1366" i="4"/>
  <c r="F1367" i="4"/>
  <c r="F1368" i="4"/>
  <c r="F1369" i="4"/>
  <c r="F1370" i="4"/>
  <c r="F1371" i="4"/>
  <c r="F1372" i="4"/>
  <c r="F1373" i="4"/>
  <c r="F1374" i="4"/>
  <c r="F1375" i="4"/>
  <c r="F1376" i="4"/>
  <c r="F1377" i="4"/>
  <c r="F1378" i="4"/>
  <c r="F1379" i="4"/>
  <c r="F1380" i="4"/>
  <c r="F1381" i="4"/>
  <c r="F1382" i="4"/>
  <c r="F1383" i="4"/>
  <c r="F1384" i="4"/>
  <c r="F1385" i="4"/>
  <c r="F1386" i="4"/>
  <c r="F1387" i="4"/>
  <c r="F1388" i="4"/>
  <c r="F1389" i="4"/>
  <c r="F1390" i="4"/>
  <c r="F1391" i="4"/>
  <c r="F1392" i="4"/>
  <c r="F1393" i="4"/>
  <c r="F1394" i="4"/>
  <c r="F1395" i="4"/>
  <c r="F1396" i="4"/>
  <c r="F1397" i="4"/>
  <c r="F1398" i="4"/>
  <c r="F1399" i="4"/>
  <c r="F1400" i="4"/>
  <c r="F1401" i="4"/>
  <c r="F1402" i="4"/>
  <c r="F1403" i="4"/>
  <c r="F1404" i="4"/>
  <c r="F1405" i="4"/>
  <c r="F1406" i="4"/>
  <c r="F1407" i="4"/>
  <c r="F1408" i="4"/>
  <c r="F1409" i="4"/>
  <c r="F1410" i="4"/>
  <c r="F1411" i="4"/>
  <c r="F1412" i="4"/>
  <c r="F1413" i="4"/>
  <c r="F1414" i="4"/>
  <c r="F1415" i="4"/>
  <c r="F1416" i="4"/>
  <c r="F1417" i="4"/>
  <c r="F1418" i="4"/>
  <c r="F1419" i="4"/>
  <c r="F1420" i="4"/>
  <c r="F1421" i="4"/>
  <c r="F1422" i="4"/>
  <c r="F1423" i="4"/>
  <c r="F1424" i="4"/>
  <c r="F1425" i="4"/>
  <c r="F1426" i="4"/>
  <c r="F1427" i="4"/>
  <c r="F1428" i="4"/>
  <c r="F1429" i="4"/>
  <c r="F1430" i="4"/>
  <c r="F1431" i="4"/>
  <c r="F1432" i="4"/>
  <c r="F1433" i="4"/>
  <c r="F1434" i="4"/>
  <c r="F1435" i="4"/>
  <c r="F1436" i="4"/>
  <c r="F1437" i="4"/>
  <c r="F1438" i="4"/>
  <c r="F1439" i="4"/>
  <c r="F1440" i="4"/>
  <c r="F1441" i="4"/>
  <c r="F1442" i="4"/>
  <c r="F1443" i="4"/>
  <c r="F1444" i="4"/>
  <c r="F1445" i="4"/>
  <c r="F1446" i="4"/>
  <c r="F1447" i="4"/>
  <c r="F1448" i="4"/>
  <c r="F1449" i="4"/>
  <c r="F1450" i="4"/>
  <c r="F1451" i="4"/>
  <c r="F1452" i="4"/>
  <c r="F1453" i="4"/>
  <c r="F1454" i="4"/>
  <c r="F1455" i="4"/>
  <c r="F1456" i="4"/>
  <c r="F1457" i="4"/>
  <c r="F1458" i="4"/>
  <c r="F1459" i="4"/>
  <c r="F1460" i="4"/>
  <c r="F1461" i="4"/>
  <c r="F1462" i="4"/>
  <c r="F1463" i="4"/>
  <c r="F1464" i="4"/>
  <c r="F1465" i="4"/>
  <c r="F1466" i="4"/>
  <c r="F1467" i="4"/>
  <c r="F1468" i="4"/>
  <c r="F1469" i="4"/>
  <c r="F1470" i="4"/>
  <c r="F1471" i="4"/>
  <c r="F1472" i="4"/>
  <c r="F1473" i="4"/>
  <c r="F1474" i="4"/>
  <c r="F1475" i="4"/>
  <c r="F1476" i="4"/>
  <c r="F1477" i="4"/>
  <c r="F1478" i="4"/>
  <c r="F1479" i="4"/>
  <c r="F1480" i="4"/>
  <c r="F1481" i="4"/>
  <c r="F1482" i="4"/>
  <c r="F1483" i="4"/>
  <c r="F1484" i="4"/>
  <c r="F1485" i="4"/>
  <c r="F1486" i="4"/>
  <c r="F1487" i="4"/>
  <c r="F1488" i="4"/>
  <c r="F1489" i="4"/>
  <c r="F1490" i="4"/>
  <c r="F1491" i="4"/>
  <c r="F1492" i="4"/>
  <c r="F1493" i="4"/>
  <c r="F1494" i="4"/>
  <c r="F1495" i="4"/>
  <c r="F1496" i="4"/>
  <c r="F1497" i="4"/>
  <c r="F1498" i="4"/>
  <c r="F1499" i="4"/>
  <c r="F1500" i="4"/>
  <c r="F1501" i="4"/>
  <c r="F1502" i="4"/>
  <c r="F1503" i="4"/>
  <c r="F1504" i="4"/>
  <c r="F1505" i="4"/>
  <c r="F1506" i="4"/>
  <c r="F1507" i="4"/>
  <c r="F1508" i="4"/>
  <c r="F1509" i="4"/>
  <c r="F1510" i="4"/>
  <c r="F1511" i="4"/>
  <c r="F1512" i="4"/>
  <c r="F1513" i="4"/>
  <c r="F1514" i="4"/>
  <c r="F1515" i="4"/>
  <c r="F1516" i="4"/>
  <c r="F1517" i="4"/>
  <c r="F1518" i="4"/>
  <c r="F1519" i="4"/>
  <c r="F1520" i="4"/>
  <c r="F1521" i="4"/>
  <c r="F1522" i="4"/>
  <c r="F1523" i="4"/>
  <c r="F1524" i="4"/>
  <c r="F1525" i="4"/>
  <c r="F1526" i="4"/>
  <c r="F1527" i="4"/>
  <c r="F1528" i="4"/>
  <c r="F1529" i="4"/>
  <c r="F1530" i="4"/>
  <c r="F1531" i="4"/>
  <c r="F1532" i="4"/>
  <c r="F1533" i="4"/>
  <c r="F1534" i="4"/>
  <c r="F1535" i="4"/>
  <c r="F1536" i="4"/>
  <c r="F1537" i="4"/>
  <c r="F1538" i="4"/>
  <c r="F1539" i="4"/>
  <c r="F1540" i="4"/>
  <c r="F1541" i="4"/>
  <c r="F1542" i="4"/>
  <c r="F1543" i="4"/>
  <c r="F1544" i="4"/>
  <c r="F1545" i="4"/>
  <c r="F1546" i="4"/>
  <c r="F1547" i="4"/>
  <c r="F1548" i="4"/>
  <c r="F1549" i="4"/>
  <c r="F1550" i="4"/>
  <c r="F1551" i="4"/>
  <c r="F1552" i="4"/>
  <c r="F1553" i="4"/>
  <c r="F1554" i="4"/>
  <c r="F1555" i="4"/>
  <c r="F1556" i="4"/>
  <c r="F1557" i="4"/>
  <c r="F1558" i="4"/>
  <c r="F1559" i="4"/>
  <c r="F1560" i="4"/>
  <c r="F1561" i="4"/>
  <c r="F1562" i="4"/>
  <c r="F1563" i="4"/>
  <c r="F1564" i="4"/>
  <c r="F1565" i="4"/>
  <c r="F1566" i="4"/>
  <c r="F1567" i="4"/>
  <c r="F1568" i="4"/>
  <c r="F1569" i="4"/>
  <c r="F1570" i="4"/>
  <c r="F1571" i="4"/>
  <c r="F1572" i="4"/>
  <c r="F1573" i="4"/>
  <c r="F1574" i="4"/>
  <c r="F1575" i="4"/>
  <c r="F1576" i="4"/>
  <c r="F1577" i="4"/>
  <c r="F1578" i="4"/>
  <c r="F1579" i="4"/>
  <c r="F1580" i="4"/>
  <c r="F1581" i="4"/>
  <c r="F1582" i="4"/>
  <c r="F1583" i="4"/>
  <c r="F1584" i="4"/>
  <c r="F1585" i="4"/>
  <c r="F1586" i="4"/>
  <c r="F1587" i="4"/>
  <c r="F1588" i="4"/>
  <c r="F1589" i="4"/>
  <c r="F1590" i="4"/>
  <c r="F1591" i="4"/>
  <c r="F1592" i="4"/>
  <c r="F1593" i="4"/>
  <c r="F1594" i="4"/>
  <c r="F1595" i="4"/>
  <c r="F1596" i="4"/>
  <c r="F1597" i="4"/>
  <c r="F1598" i="4"/>
  <c r="F1599" i="4"/>
  <c r="F1600" i="4"/>
  <c r="F1601" i="4"/>
  <c r="F1602" i="4"/>
  <c r="F1603" i="4"/>
  <c r="F1604" i="4"/>
  <c r="F1605" i="4"/>
  <c r="F1606" i="4"/>
  <c r="F1607" i="4"/>
  <c r="F1608" i="4"/>
  <c r="F1609" i="4"/>
  <c r="F1610" i="4"/>
  <c r="F1611" i="4"/>
  <c r="F1612" i="4"/>
  <c r="F1613" i="4"/>
  <c r="F1614" i="4"/>
  <c r="F1615" i="4"/>
  <c r="F1616" i="4"/>
  <c r="F1617" i="4"/>
  <c r="F1618" i="4"/>
  <c r="F1619" i="4"/>
  <c r="F1620" i="4"/>
  <c r="F1621" i="4"/>
  <c r="F1622" i="4"/>
  <c r="F1623" i="4"/>
  <c r="F1624" i="4"/>
  <c r="F1625" i="4"/>
  <c r="F1626" i="4"/>
  <c r="F1627" i="4"/>
  <c r="F1628" i="4"/>
  <c r="F1629" i="4"/>
  <c r="F1630" i="4"/>
  <c r="F1631" i="4"/>
  <c r="F1632" i="4"/>
  <c r="F1633" i="4"/>
  <c r="F1634" i="4"/>
  <c r="F1635" i="4"/>
  <c r="F1636" i="4"/>
  <c r="F1637" i="4"/>
  <c r="F1638" i="4"/>
  <c r="F1639" i="4"/>
  <c r="F1640" i="4"/>
  <c r="F1641" i="4"/>
  <c r="F1642" i="4"/>
  <c r="F1643" i="4"/>
  <c r="F1644" i="4"/>
  <c r="F1645" i="4"/>
  <c r="F1646" i="4"/>
  <c r="F1647" i="4"/>
  <c r="F1648" i="4"/>
  <c r="F1649" i="4"/>
  <c r="F1650" i="4"/>
  <c r="F1651" i="4"/>
  <c r="F1652" i="4"/>
  <c r="F1653" i="4"/>
  <c r="F1654" i="4"/>
  <c r="F1655" i="4"/>
  <c r="F1656" i="4"/>
  <c r="F1657" i="4"/>
  <c r="F1658" i="4"/>
  <c r="F1659" i="4"/>
  <c r="F1660" i="4"/>
  <c r="F1661" i="4"/>
  <c r="F1662" i="4"/>
  <c r="F1663" i="4"/>
  <c r="F1664" i="4"/>
  <c r="F1665" i="4"/>
  <c r="F1666" i="4"/>
  <c r="F1667" i="4"/>
  <c r="F1668" i="4"/>
  <c r="F1669" i="4"/>
  <c r="F1670" i="4"/>
  <c r="F1671" i="4"/>
  <c r="F1672" i="4"/>
  <c r="F1673" i="4"/>
  <c r="F1674" i="4"/>
  <c r="F1675" i="4"/>
  <c r="F1676" i="4"/>
  <c r="F1677" i="4"/>
  <c r="F1678" i="4"/>
  <c r="F1679" i="4"/>
  <c r="F1680" i="4"/>
  <c r="F1681" i="4"/>
  <c r="F1682" i="4"/>
  <c r="F1683" i="4"/>
  <c r="F1684" i="4"/>
  <c r="F1685" i="4"/>
  <c r="F1686" i="4"/>
  <c r="F1687" i="4"/>
  <c r="F1688" i="4"/>
  <c r="F1689" i="4"/>
  <c r="F1690" i="4"/>
  <c r="F1691" i="4"/>
  <c r="F1692" i="4"/>
  <c r="F1693" i="4"/>
  <c r="F1694" i="4"/>
  <c r="F1695" i="4"/>
  <c r="F1696" i="4"/>
  <c r="F1697" i="4"/>
  <c r="F1698" i="4"/>
  <c r="F1699" i="4"/>
  <c r="F1700" i="4"/>
  <c r="F1701" i="4"/>
  <c r="F1702" i="4"/>
  <c r="F1703" i="4"/>
  <c r="F1704" i="4"/>
  <c r="F1705" i="4"/>
  <c r="F1706" i="4"/>
  <c r="F1707" i="4"/>
  <c r="F1708" i="4"/>
  <c r="F1709" i="4"/>
  <c r="F1710" i="4"/>
  <c r="F1711" i="4"/>
  <c r="F1712" i="4"/>
  <c r="F1713" i="4"/>
  <c r="F1714" i="4"/>
  <c r="F1715" i="4"/>
  <c r="F1716" i="4"/>
  <c r="F1717" i="4"/>
  <c r="F1718" i="4"/>
  <c r="F1719" i="4"/>
  <c r="F1720" i="4"/>
  <c r="F1721" i="4"/>
  <c r="F1722" i="4"/>
  <c r="F1723" i="4"/>
  <c r="F1724" i="4"/>
  <c r="F1725" i="4"/>
  <c r="F1726" i="4"/>
  <c r="F1727" i="4"/>
  <c r="F1728" i="4"/>
  <c r="F1729" i="4"/>
  <c r="F1730" i="4"/>
  <c r="F1731" i="4"/>
  <c r="F1732" i="4"/>
  <c r="F1733" i="4"/>
  <c r="F1734" i="4"/>
  <c r="F1735" i="4"/>
  <c r="F1736" i="4"/>
  <c r="F1737" i="4"/>
  <c r="F1738" i="4"/>
  <c r="F1739" i="4"/>
  <c r="F1740" i="4"/>
  <c r="F1741" i="4"/>
  <c r="F1742" i="4"/>
  <c r="F1743" i="4"/>
  <c r="F1744" i="4"/>
  <c r="F1745" i="4"/>
  <c r="F1746" i="4"/>
  <c r="F1747" i="4"/>
  <c r="F1748" i="4"/>
  <c r="F1749" i="4"/>
  <c r="F1750" i="4"/>
  <c r="F1751" i="4"/>
  <c r="F1752" i="4"/>
  <c r="F1753" i="4"/>
  <c r="F1754" i="4"/>
  <c r="F1755" i="4"/>
  <c r="F1756" i="4"/>
  <c r="F1757" i="4"/>
  <c r="F1758" i="4"/>
  <c r="F1759" i="4"/>
  <c r="F1760" i="4"/>
  <c r="F1761" i="4"/>
  <c r="F1762" i="4"/>
  <c r="F1763" i="4"/>
  <c r="F1764" i="4"/>
  <c r="F1765" i="4"/>
  <c r="F1766" i="4"/>
  <c r="F1767" i="4"/>
  <c r="F1768" i="4"/>
  <c r="F1769" i="4"/>
  <c r="F1770" i="4"/>
  <c r="F1771" i="4"/>
  <c r="F1772" i="4"/>
  <c r="F1773" i="4"/>
  <c r="F1774" i="4"/>
  <c r="F1775" i="4"/>
  <c r="F1776" i="4"/>
  <c r="F1777" i="4"/>
  <c r="F1778" i="4"/>
  <c r="F1779" i="4"/>
  <c r="F1780" i="4"/>
  <c r="F1781" i="4"/>
  <c r="F1782" i="4"/>
  <c r="F1783" i="4"/>
  <c r="F1784" i="4"/>
  <c r="F1785" i="4"/>
  <c r="F1786" i="4"/>
  <c r="F1787" i="4"/>
  <c r="F1788" i="4"/>
  <c r="F1789" i="4"/>
  <c r="F1790" i="4"/>
  <c r="F1791" i="4"/>
  <c r="F1792" i="4"/>
  <c r="F1793" i="4"/>
  <c r="F1794" i="4"/>
  <c r="F1795" i="4"/>
  <c r="F1796" i="4"/>
  <c r="F1797" i="4"/>
  <c r="F1798" i="4"/>
  <c r="F1799" i="4"/>
  <c r="F1800" i="4"/>
  <c r="F1801" i="4"/>
  <c r="F1802" i="4"/>
  <c r="F1803" i="4"/>
  <c r="F1804" i="4"/>
  <c r="F1805" i="4"/>
  <c r="F1806" i="4"/>
  <c r="F1807" i="4"/>
  <c r="F1808" i="4"/>
  <c r="F1809" i="4"/>
  <c r="F1810" i="4"/>
  <c r="F1811" i="4"/>
  <c r="F1812" i="4"/>
  <c r="F1813" i="4"/>
  <c r="F1814" i="4"/>
  <c r="F1815" i="4"/>
  <c r="F1816" i="4"/>
  <c r="F1817" i="4"/>
  <c r="F1818" i="4"/>
  <c r="F1819" i="4"/>
  <c r="F1820" i="4"/>
  <c r="F1821" i="4"/>
  <c r="F1822" i="4"/>
  <c r="F1823" i="4"/>
  <c r="F1824" i="4"/>
  <c r="F1825" i="4"/>
  <c r="F1826" i="4"/>
  <c r="F1827" i="4"/>
  <c r="F1828" i="4"/>
  <c r="F1829" i="4"/>
  <c r="F1830" i="4"/>
  <c r="F1831" i="4"/>
  <c r="F1832" i="4"/>
  <c r="F1833" i="4"/>
  <c r="F1834" i="4"/>
  <c r="F1835" i="4"/>
  <c r="F1836" i="4"/>
  <c r="F1837" i="4"/>
  <c r="F1838" i="4"/>
  <c r="F1839" i="4"/>
  <c r="F1840" i="4"/>
  <c r="F1841" i="4"/>
  <c r="F1842" i="4"/>
  <c r="F1843" i="4"/>
  <c r="F1844" i="4"/>
  <c r="F1845" i="4"/>
  <c r="F1846" i="4"/>
  <c r="F1847" i="4"/>
  <c r="F1848" i="4"/>
  <c r="F1849" i="4"/>
  <c r="F1850" i="4"/>
  <c r="F1851" i="4"/>
  <c r="F1852" i="4"/>
  <c r="F1853" i="4"/>
  <c r="F1854" i="4"/>
  <c r="F1855" i="4"/>
  <c r="F1856" i="4"/>
  <c r="F1857" i="4"/>
  <c r="F1858" i="4"/>
  <c r="F1859" i="4"/>
  <c r="F1860" i="4"/>
  <c r="F1861" i="4"/>
  <c r="F1862" i="4"/>
  <c r="F1863" i="4"/>
  <c r="F1864" i="4"/>
  <c r="F1865" i="4"/>
  <c r="F1866" i="4"/>
  <c r="F1867" i="4"/>
  <c r="F1868" i="4"/>
  <c r="F1869" i="4"/>
  <c r="F1870" i="4"/>
  <c r="F1871" i="4"/>
  <c r="F1872" i="4"/>
  <c r="F1873" i="4"/>
  <c r="F1874" i="4"/>
  <c r="F1875" i="4"/>
  <c r="F1876" i="4"/>
  <c r="F1877" i="4"/>
  <c r="F1878" i="4"/>
  <c r="F1879" i="4"/>
  <c r="F1880" i="4"/>
  <c r="F1881" i="4"/>
  <c r="F1882" i="4"/>
  <c r="F1883" i="4"/>
  <c r="F1884" i="4"/>
  <c r="F1885" i="4"/>
  <c r="F1886" i="4"/>
  <c r="F1887" i="4"/>
  <c r="F1888" i="4"/>
  <c r="F1889" i="4"/>
  <c r="F1890" i="4"/>
  <c r="F1891" i="4"/>
  <c r="I52" i="11" l="1"/>
  <c r="I60" i="11" s="1"/>
  <c r="I62" i="11" s="1"/>
  <c r="G12" i="10"/>
  <c r="D60" i="11"/>
  <c r="D62" i="11" s="1"/>
  <c r="J52" i="11"/>
  <c r="E20" i="9"/>
  <c r="E21" i="9" s="1"/>
  <c r="G30" i="9"/>
  <c r="G38" i="9" s="1"/>
  <c r="D13" i="9"/>
  <c r="D19" i="9"/>
  <c r="D16" i="9"/>
  <c r="H21" i="9"/>
  <c r="E34" i="9"/>
  <c r="G34" i="9"/>
  <c r="G22" i="10"/>
  <c r="F32" i="9"/>
  <c r="J30" i="9"/>
  <c r="F13" i="9"/>
  <c r="F19" i="9"/>
  <c r="F16" i="9"/>
  <c r="I11" i="10"/>
  <c r="E11" i="10" s="1"/>
  <c r="D5" i="9" s="1"/>
  <c r="I12" i="10"/>
  <c r="E12" i="10" s="1"/>
  <c r="F5" i="9" s="1"/>
  <c r="H5" i="9" s="1"/>
  <c r="I22" i="10" s="1"/>
  <c r="E10" i="10"/>
  <c r="E9" i="10"/>
  <c r="D6" i="9" s="1"/>
  <c r="J62" i="11" l="1"/>
  <c r="F66" i="11" s="1"/>
  <c r="F67" i="11" s="1"/>
  <c r="N32" i="9"/>
  <c r="P32" i="9" s="1"/>
  <c r="R32" i="9" s="1"/>
  <c r="T32" i="9" s="1"/>
  <c r="H13" i="9"/>
  <c r="H19" i="9"/>
  <c r="N19" i="9" s="1"/>
  <c r="P19" i="9" s="1"/>
  <c r="H16" i="9"/>
  <c r="N16" i="9" s="1"/>
  <c r="J21" i="9"/>
  <c r="N5" i="9"/>
  <c r="I23" i="10" s="1"/>
  <c r="E22" i="10"/>
  <c r="N34" i="9" s="1"/>
  <c r="F6" i="9"/>
  <c r="N13" i="9" l="1"/>
  <c r="P16" i="9"/>
  <c r="O19" i="9"/>
  <c r="R19" i="9"/>
  <c r="G23" i="10"/>
  <c r="E18" i="10"/>
  <c r="N10" i="9" s="1"/>
  <c r="L39" i="9" s="1"/>
  <c r="P5" i="9"/>
  <c r="I24" i="10" s="1"/>
  <c r="G21" i="9"/>
  <c r="N30" i="9" l="1"/>
  <c r="N26" i="9" s="1"/>
  <c r="N28" i="9" s="1"/>
  <c r="L10" i="9"/>
  <c r="Q19" i="9"/>
  <c r="T19" i="9"/>
  <c r="O16" i="9"/>
  <c r="R16" i="9"/>
  <c r="P13" i="9"/>
  <c r="O13" i="9" s="1"/>
  <c r="R5" i="9"/>
  <c r="I25" i="10" s="1"/>
  <c r="E23" i="10"/>
  <c r="G19" i="10"/>
  <c r="E19" i="10" s="1"/>
  <c r="P10" i="9" s="1"/>
  <c r="P30" i="9" l="1"/>
  <c r="O30" i="9" s="1"/>
  <c r="O38" i="9" s="1"/>
  <c r="O39" i="9"/>
  <c r="L30" i="9"/>
  <c r="S19" i="9"/>
  <c r="T16" i="9"/>
  <c r="S16" i="9" s="1"/>
  <c r="Q16" i="9"/>
  <c r="R13" i="9"/>
  <c r="Q13" i="9" s="1"/>
  <c r="G24" i="10"/>
  <c r="E24" i="10" s="1"/>
  <c r="P34" i="9"/>
  <c r="G20" i="10"/>
  <c r="E20" i="10" s="1"/>
  <c r="O10" i="9"/>
  <c r="L28" i="9" l="1"/>
  <c r="L26" i="9"/>
  <c r="O34" i="9"/>
  <c r="P51" i="9"/>
  <c r="O51" i="9" s="1"/>
  <c r="T13" i="9"/>
  <c r="S13" i="9" s="1"/>
  <c r="R34" i="9"/>
  <c r="Q34" i="9" s="1"/>
  <c r="G25" i="10"/>
  <c r="E25" i="10" s="1"/>
  <c r="T34" i="9" s="1"/>
  <c r="P26" i="9"/>
  <c r="G21" i="10"/>
  <c r="E21" i="10" s="1"/>
  <c r="T10" i="9" s="1"/>
  <c r="R10" i="9"/>
  <c r="R30" i="9" l="1"/>
  <c r="Q30" i="9" s="1"/>
  <c r="Q38" i="9" s="1"/>
  <c r="Q39" i="9"/>
  <c r="T30" i="9"/>
  <c r="S39" i="9"/>
  <c r="S34" i="9"/>
  <c r="N36" i="9"/>
  <c r="L36" i="9" s="1"/>
  <c r="N12" i="9"/>
  <c r="N15" i="9" s="1"/>
  <c r="Q10" i="9"/>
  <c r="S10" i="9"/>
  <c r="P28" i="9"/>
  <c r="P36" i="9" s="1"/>
  <c r="P53" i="9" s="1"/>
  <c r="P55" i="9" s="1"/>
  <c r="O26" i="9"/>
  <c r="J56" i="9" l="1"/>
  <c r="J57" i="9" s="1"/>
  <c r="L40" i="9"/>
  <c r="J36" i="9"/>
  <c r="K56" i="9" s="1"/>
  <c r="K57" i="9" s="1"/>
  <c r="L15" i="9"/>
  <c r="N18" i="9"/>
  <c r="L18" i="9" s="1"/>
  <c r="L12" i="9"/>
  <c r="O36" i="9"/>
  <c r="O40" i="9" s="1"/>
  <c r="S30" i="9"/>
  <c r="S38" i="9" s="1"/>
  <c r="R26" i="9"/>
  <c r="Q26" i="9" s="1"/>
  <c r="T26" i="9"/>
  <c r="T28" i="9" s="1"/>
  <c r="P12" i="9"/>
  <c r="O12" i="9" s="1"/>
  <c r="O28" i="9"/>
  <c r="N21" i="9" l="1"/>
  <c r="N20" i="9"/>
  <c r="L20" i="9" s="1"/>
  <c r="O37" i="9"/>
  <c r="O43" i="9"/>
  <c r="T12" i="9"/>
  <c r="T18" i="9" s="1"/>
  <c r="T36" i="9"/>
  <c r="R28" i="9"/>
  <c r="Q28" i="9" s="1"/>
  <c r="P15" i="9"/>
  <c r="O15" i="9" s="1"/>
  <c r="S26" i="9"/>
  <c r="P18" i="9"/>
  <c r="O18" i="9" s="1"/>
  <c r="K58" i="9" l="1"/>
  <c r="K59" i="9" s="1"/>
  <c r="J58" i="9"/>
  <c r="J59" i="9" s="1"/>
  <c r="S28" i="9"/>
  <c r="T15" i="9"/>
  <c r="T20" i="9" s="1"/>
  <c r="R12" i="9"/>
  <c r="R36" i="9"/>
  <c r="O20" i="9"/>
  <c r="O21" i="9" s="1"/>
  <c r="P20" i="9"/>
  <c r="P21" i="9"/>
  <c r="T21" i="9" l="1"/>
  <c r="S36" i="9"/>
  <c r="S40" i="9" s="1"/>
  <c r="Q36" i="9"/>
  <c r="Q40" i="9" s="1"/>
  <c r="S12" i="9"/>
  <c r="Q12" i="9"/>
  <c r="R15" i="9"/>
  <c r="R18" i="9"/>
  <c r="S37" i="9" l="1"/>
  <c r="S43" i="9"/>
  <c r="Q37" i="9"/>
  <c r="Q43" i="9"/>
  <c r="Q18" i="9"/>
  <c r="S18" i="9"/>
  <c r="R21" i="9"/>
  <c r="S15" i="9"/>
  <c r="Q15" i="9"/>
  <c r="R20" i="9"/>
  <c r="S20" i="9" l="1"/>
  <c r="S21" i="9" s="1"/>
  <c r="Q20" i="9"/>
  <c r="Q21" i="9"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E570258-0B2D-4C3B-9964-EB5F2B7D9698}" keepAlive="1" name="Query - meta_dossier_complet" description="Connection to the 'meta_dossier_complet' query in the workbook." type="5" refreshedVersion="6" background="1" saveData="1">
    <dbPr connection="Provider=Microsoft.Mashup.OleDb.1;Data Source=$Workbook$;Location=meta_dossier_complet;Extended Properties=&quot;&quot;" command="SELECT * FROM [meta_dossier_complet]"/>
  </connection>
</connections>
</file>

<file path=xl/sharedStrings.xml><?xml version="1.0" encoding="utf-8"?>
<sst xmlns="http://schemas.openxmlformats.org/spreadsheetml/2006/main" count="15669" uniqueCount="8672">
  <si>
    <t>SRU_CARENCE_2020</t>
  </si>
  <si>
    <t>Key</t>
  </si>
  <si>
    <t>Carence en 2020</t>
  </si>
  <si>
    <t>Description</t>
  </si>
  <si>
    <t>Source</t>
  </si>
  <si>
    <t>Type</t>
  </si>
  <si>
    <t>Total</t>
  </si>
  <si>
    <t>Data</t>
  </si>
  <si>
    <t>SRU</t>
  </si>
  <si>
    <t>INT</t>
  </si>
  <si>
    <t>SUM</t>
  </si>
  <si>
    <t>SRU_OBJ_TX</t>
  </si>
  <si>
    <t>Taux de LLS à atteindre</t>
  </si>
  <si>
    <t>TAUX</t>
  </si>
  <si>
    <t>IGNORE</t>
  </si>
  <si>
    <t>PROJ_SCOT_NOM</t>
  </si>
  <si>
    <t>Nom SCOT</t>
  </si>
  <si>
    <t>PROJ</t>
  </si>
  <si>
    <t>STR</t>
  </si>
  <si>
    <t>EQUAL</t>
  </si>
  <si>
    <t>Projection Region 2050</t>
  </si>
  <si>
    <t>PROJ_REG_2050</t>
  </si>
  <si>
    <t>TEST</t>
  </si>
  <si>
    <t>round0(SRU_RP_2020 * (0.25 - SRU_TX_LLS_2020), 4)</t>
  </si>
  <si>
    <t>TEST2</t>
  </si>
  <si>
    <t>projectionsREG["Unnamed: 39"][ REG ] * 1000</t>
  </si>
  <si>
    <t>p_scot["Unnamed: 2"].iloc[0]  if (p_epci.shape[0] == 1) else self.get("EPCI")</t>
  </si>
  <si>
    <t>Superficie des Terrains a Destination des Activites</t>
  </si>
  <si>
    <t>SIT</t>
  </si>
  <si>
    <t>SITADEL_LOCAUX_CHAMBRES</t>
  </si>
  <si>
    <t>SITADEL_LOCAUX_NOUVEAUX</t>
  </si>
  <si>
    <t>Nombre de chambres d'hebergement crees</t>
  </si>
  <si>
    <t>Nombre de Locaux Nouveaux</t>
  </si>
  <si>
    <t>SITADEL_LOCAUX_SUPERFICIE_TERRAIN</t>
  </si>
  <si>
    <t>SITADEL_LOCAUX_SURF_HAB_AVANT</t>
  </si>
  <si>
    <t>Surface de plancher de la destination ' Habitation ' existante avant travaux</t>
  </si>
  <si>
    <t>Surface de plancher de la destination ' Habitation ' nouvelle construite</t>
  </si>
  <si>
    <t>Surface de plancher de la destination ' Habitation ' créée par changement de destination</t>
  </si>
  <si>
    <t>Surface de plancher de la destination ' Habitation ' supprimée (démolie)</t>
  </si>
  <si>
    <t>Surface de plancher de la destination ' Habitation ' supprimée par changement de destination</t>
  </si>
  <si>
    <t>Surface de plancher de locaux non résidentiels (i.e. autres que d'habitation) existante avant travaux</t>
  </si>
  <si>
    <t>Surface de plancher de locaux non résidentiels (i.e. autres que d'habitation) nouvelle construite</t>
  </si>
  <si>
    <t>Surface de plancher de locaux non résidentiels (i.e. autres que d'habitation) créée par changement de destination</t>
  </si>
  <si>
    <t>Surface de plancher de locaux non résidentiels (i.e. autres que d'habitation) démolie</t>
  </si>
  <si>
    <t>Surface de plancher de locaux non résidentiels (i.e. autres que d'habitation) supprimée par changement de destination</t>
  </si>
  <si>
    <t>Surface de plancher de la destination ' Hébergement hôtelier ' existante avant travaux</t>
  </si>
  <si>
    <t>Surface de plancher de la destination ' Hébergement hôtelier ' nouvelle construite</t>
  </si>
  <si>
    <t>Surface de plancher de la destination ' Hébergement hôtelier ' créée par changement de destination</t>
  </si>
  <si>
    <t>Surface de plancher de la destination ' Hébergement hôtelier ' démolie</t>
  </si>
  <si>
    <t>Surface de plancher de la destination ' Hébergement hôtelier ' supprimée par changement de destination</t>
  </si>
  <si>
    <t>Surface de plancher de la destination ' Bureau ' existante avant travaux</t>
  </si>
  <si>
    <t>Surface de plancher de la destination ' Bureau ' nouvelle construite</t>
  </si>
  <si>
    <t>Surface de plancher de la destination ' Bureau ' créée par changement de destination</t>
  </si>
  <si>
    <t>Surface de plancher de la destination ' Bureau ' démolie</t>
  </si>
  <si>
    <t>Surface de plancher de la destination ' Bureau ' supprimée par changement de destination</t>
  </si>
  <si>
    <t>Surface de plancher de la destination ' Commerce ' existante avant travaux</t>
  </si>
  <si>
    <t>Surface de plancher de la destination ' Commerce ' nouvelle construite</t>
  </si>
  <si>
    <t>Surface de plancher de la destination ' Commerce ' créée par changement de destination</t>
  </si>
  <si>
    <t>Surface de plancher de la destination ' Commerce ' démolie</t>
  </si>
  <si>
    <t>Surface de plancher de la destination ' Commerce ' supprimée par changement de destination</t>
  </si>
  <si>
    <t>Surface de plancher de la destination ' Artisanat ' existante avant travaux</t>
  </si>
  <si>
    <t>Surface de plancher de la destination ' Artisanat ' nouvelle construite</t>
  </si>
  <si>
    <t>Surface de plancher de la destination ' Artisanat ' créée par changement de destination</t>
  </si>
  <si>
    <t>Surface de plancher de la destination ' Artisanat ' démolie</t>
  </si>
  <si>
    <t>Surface de plancher de la destination ' Artisanat ' supprimée par changement de destination</t>
  </si>
  <si>
    <t>Surface de plancher de la destination ' Industrie ' existante avant travaux</t>
  </si>
  <si>
    <t>Surface de plancher de la destination ' Industrie ' nouvelle construite</t>
  </si>
  <si>
    <t>Surface de plancher de la destination ' Industrie ' créée par changement de destination</t>
  </si>
  <si>
    <t>Surface de plancher de la destination ' Industrie ' démolie</t>
  </si>
  <si>
    <t>Surface de plancher de la destination ' Industrie ' supprimée par changement de destination</t>
  </si>
  <si>
    <t>Surface de plancher de la destination ' Exploitation agricole ou forestière ' existante avant travaux</t>
  </si>
  <si>
    <t>Surface de plancher de la destination ' Exploitation agricole ou forestière ' nouvelle construite</t>
  </si>
  <si>
    <t>Surface de plancher de la destination ' Exploitation agricole ou forestière ' créée par changement de destination</t>
  </si>
  <si>
    <t>Surface de plancher de la destination ' Exploitation agricole ou forestière ' démolie</t>
  </si>
  <si>
    <t>Surface de plancher de la destination ' Exploitation agricole ou forestière ' supprimée par changement de destination</t>
  </si>
  <si>
    <t>Surface de plancher de la destination ' Entrepôt ' existante avant travaux</t>
  </si>
  <si>
    <t>Surface de plancher de la destination ' Entrepôt ' nouvelle construite</t>
  </si>
  <si>
    <t>Surface de plancher de la destination ' Entrepôt ' créée par changement de destination</t>
  </si>
  <si>
    <t>Surface de plancher de la destination ' Entrepôt ' démolie</t>
  </si>
  <si>
    <t>Surface de plancher de la destination ' Entrepôt ' supprimée par changement de destination</t>
  </si>
  <si>
    <t>Surface de plancher de la destination ' Services publics ou d'intérêt collectif' existante avant travaux</t>
  </si>
  <si>
    <t>Surface de plancher de la destination ' Services publics ou d'intérêt collectif ' nouvelle construite</t>
  </si>
  <si>
    <t>Surface de plancher de la destination ' Services publics ou d'intérêt collectif ' créée par changement de destination</t>
  </si>
  <si>
    <t>Surface de plancher de la destination ' Services publics ou d'intérêt collectif ' démolie</t>
  </si>
  <si>
    <t>Surface de plancher de la destination ' Services publics ou d'intérêt collectif ' supprimée par changement de destination</t>
  </si>
  <si>
    <t>SITADEL_LOCAUX_SURF_HAB_CREEE</t>
  </si>
  <si>
    <t>SITADEL_LOCAUX_SURF_HAB_ISSUE_TRANSFO</t>
  </si>
  <si>
    <t>SITADEL_LOCAUX_SURF_HAB_DEMOLIE</t>
  </si>
  <si>
    <t>SITADEL_LOCAUX_SURF_HAB_TRANSFORMEE</t>
  </si>
  <si>
    <t>SITADEL_LOCAUX_SURF_LOC_AVANT</t>
  </si>
  <si>
    <t>SITADEL_LOCAUX_SURF_LOC_CREEE</t>
  </si>
  <si>
    <t>SITADEL_LOCAUX_SURF_LOC_ISSUE_TRANSFO</t>
  </si>
  <si>
    <t>SITADEL_LOCAUX_SURF_LOC_DEMOLIE</t>
  </si>
  <si>
    <t>SITADEL_LOCAUX_SURF_LOC_TRANSFORMEE</t>
  </si>
  <si>
    <t>SITADEL_LOCAUX_SURF_HEB_AVANT</t>
  </si>
  <si>
    <t>SITADEL_LOCAUX_SURF_HEB_CREEE</t>
  </si>
  <si>
    <t>SITADEL_LOCAUX_SURF_HEB_ISSUE_TRANSFO</t>
  </si>
  <si>
    <t>SITADEL_LOCAUX_SURF_HEB_DEMOLIE</t>
  </si>
  <si>
    <t>SITADEL_LOCAUX_SURF_HEB_TRANSFORMEE</t>
  </si>
  <si>
    <t>SITADEL_LOCAUX_SURF_BUR_AVANT</t>
  </si>
  <si>
    <t>SITADEL_LOCAUX_SURF_BUR_CREEE</t>
  </si>
  <si>
    <t>SITADEL_LOCAUX_SURF_BUR_ISSUE_TRANSFO</t>
  </si>
  <si>
    <t>SITADEL_LOCAUX_SURF_BUR_DEMOLIE</t>
  </si>
  <si>
    <t>SITADEL_LOCAUX_SURF_BUR_TRANSFORMEE</t>
  </si>
  <si>
    <t>SITADEL_LOCAUX_SURF_COM_AVANT</t>
  </si>
  <si>
    <t>SITADEL_LOCAUX_SURF_COM_CREEE</t>
  </si>
  <si>
    <t>SITADEL_LOCAUX_SURF_COM_ISSUE_TRANSFO</t>
  </si>
  <si>
    <t>SITADEL_LOCAUX_SURF_COM_DEMOLIE</t>
  </si>
  <si>
    <t>SITADEL_LOCAUX_SURF_COM_TRANSFORMEE</t>
  </si>
  <si>
    <t>SITADEL_LOCAUX_SURF_ART_AVANT</t>
  </si>
  <si>
    <t>SITADEL_LOCAUX_SURF_ART_CREEE</t>
  </si>
  <si>
    <t>SITADEL_LOCAUX_SURF_ART_ISSUE_TRANSFO</t>
  </si>
  <si>
    <t>SITADEL_LOCAUX_SURF_ART_DEMOLIE</t>
  </si>
  <si>
    <t>SITADEL_LOCAUX_SURF_ART_TRANSFORMEE</t>
  </si>
  <si>
    <t>SITADEL_LOCAUX_SURF_IND_AVANT</t>
  </si>
  <si>
    <t>SITADEL_LOCAUX_SURF_IND_CREEE</t>
  </si>
  <si>
    <t>SITADEL_LOCAUX_SURF_IND_ISSUE_TRANSFO</t>
  </si>
  <si>
    <t>SITADEL_LOCAUX_SURF_IND_DEMOLIE</t>
  </si>
  <si>
    <t>SITADEL_LOCAUX_SURF_IND_TRANSFORMEE</t>
  </si>
  <si>
    <t>SITADEL_LOCAUX_SURF_AGR_AVANT</t>
  </si>
  <si>
    <t>SITADEL_LOCAUX_SURF_AGR_CREEE</t>
  </si>
  <si>
    <t>SITADEL_LOCAUX_SURF_AGR_ISSUE_TRANSFO</t>
  </si>
  <si>
    <t>SITADEL_LOCAUX_SURF_AGR_DEMOLIE</t>
  </si>
  <si>
    <t>SITADEL_LOCAUX_SURF_AGR_TRANSFORMEE</t>
  </si>
  <si>
    <t>SITADEL_LOCAUX_SURF_ENT_AVANT</t>
  </si>
  <si>
    <t>SITADEL_LOCAUX_SURF_ENT_CREEE</t>
  </si>
  <si>
    <t>SITADEL_LOCAUX_SURF_ENT_ISSUE_TRANSFO</t>
  </si>
  <si>
    <t>SITADEL_LOCAUX_SURF_ENT_DEMOLIE</t>
  </si>
  <si>
    <t>SITADEL_LOCAUX_SURF_ENT_TRANSFORMEE</t>
  </si>
  <si>
    <t>SITADEL_LOCAUX_SURF_PUB_AVANT</t>
  </si>
  <si>
    <t>SITADEL_LOCAUX_SURF_PUB_CREEE</t>
  </si>
  <si>
    <t>SITADEL_LOCAUX_SURF_PUB_ISSUE_TRANSFO</t>
  </si>
  <si>
    <t>SITADEL_LOCAUX_SURF_PUB_DEMOLIE</t>
  </si>
  <si>
    <t>SITADEL_LOCAUX_SURF_PUB_TRANSFORMEE</t>
  </si>
  <si>
    <t>com_sitadelLocaux['SUPERFICIE_TERRAIN'].sum()</t>
  </si>
  <si>
    <t>com_sitadelLocaux['NB_CHAMBRES'].sum()</t>
  </si>
  <si>
    <t>com_sitadelLocaux['SURF_HAB_AVANT'].sum()</t>
  </si>
  <si>
    <t>com_sitadelLocaux['SURF_HAB_CREEE'].sum()</t>
  </si>
  <si>
    <t>com_sitadelLocaux['SURF_HAB_ISSUE_TRANSFO'].sum()</t>
  </si>
  <si>
    <t>com_sitadelLocaux['SURF_HAB_DEMOLIE'].sum()</t>
  </si>
  <si>
    <t>com_sitadelLocaux['SURF_HAB_TRANSFORMEE'].sum()</t>
  </si>
  <si>
    <t>com_sitadelLocaux['SURF_LOC_AVANT'].sum()</t>
  </si>
  <si>
    <t>com_sitadelLocaux['SURF_LOC_CREEE'].sum()</t>
  </si>
  <si>
    <t>com_sitadelLocaux['SURF_LOC_ISSUE_TRANSFO'].sum()</t>
  </si>
  <si>
    <t>com_sitadelLocaux['SURF_LOC_DEMOLIE'].sum()</t>
  </si>
  <si>
    <t>com_sitadelLocaux['SURF_LOC_TRANSFORMEE'].sum()</t>
  </si>
  <si>
    <t>com_sitadelLocaux['SURF_HEB_AVANT'].sum()</t>
  </si>
  <si>
    <t>com_sitadelLocaux['SURF_HEB_CREEE'].sum()</t>
  </si>
  <si>
    <t>com_sitadelLocaux['SURF_HEB_ISSUE_TRANSFO'].sum()</t>
  </si>
  <si>
    <t>com_sitadelLocaux['SURF_HEB_DEMOLIE'].sum()</t>
  </si>
  <si>
    <t>com_sitadelLocaux['SURF_HEB_TRANSFORMEE'].sum()</t>
  </si>
  <si>
    <t>com_sitadelLocaux['SURF_BUR_AVANT'].sum()</t>
  </si>
  <si>
    <t>com_sitadelLocaux['SURF_BUR_CREEE'].sum()</t>
  </si>
  <si>
    <t>com_sitadelLocaux['SURF_BUR_ISSUE_TRANSFO'].sum()</t>
  </si>
  <si>
    <t>com_sitadelLocaux['SURF_BUR_DEMOLIE'].sum()</t>
  </si>
  <si>
    <t>com_sitadelLocaux['SURF_BUR_TRANSFORMEE'].sum()</t>
  </si>
  <si>
    <t>com_sitadelLocaux['SURF_COM_AVANT'].sum()</t>
  </si>
  <si>
    <t>com_sitadelLocaux['SURF_COM_CREEE'].sum()</t>
  </si>
  <si>
    <t>com_sitadelLocaux['SURF_COM_ISSUE_TRANSFO'].sum()</t>
  </si>
  <si>
    <t>com_sitadelLocaux['SURF_COM_DEMOLIE'].sum()</t>
  </si>
  <si>
    <t>com_sitadelLocaux['SURF_COM_TRANSFORMEE'].sum()</t>
  </si>
  <si>
    <t>com_sitadelLocaux['SURF_ART_AVANT'].sum()</t>
  </si>
  <si>
    <t>com_sitadelLocaux['SURF_ART_CREEE'].sum()</t>
  </si>
  <si>
    <t>com_sitadelLocaux['SURF_ART_ISSUE_TRANSFO'].sum()</t>
  </si>
  <si>
    <t>com_sitadelLocaux['SURF_ART_DEMOLIE'].sum()</t>
  </si>
  <si>
    <t>com_sitadelLocaux['SURF_ART_TRANSFORMEE'].sum()</t>
  </si>
  <si>
    <t>com_sitadelLocaux['SURF_IND_AVANT'].sum()</t>
  </si>
  <si>
    <t>com_sitadelLocaux['SURF_IND_CREEE'].sum()</t>
  </si>
  <si>
    <t>com_sitadelLocaux['SURF_IND_ISSUE_TRANSFO'].sum()</t>
  </si>
  <si>
    <t>com_sitadelLocaux['SURF_IND_DEMOLIE'].sum()</t>
  </si>
  <si>
    <t>com_sitadelLocaux['SURF_IND_TRANSFORMEE'].sum()</t>
  </si>
  <si>
    <t>com_sitadelLocaux['SURF_AGR_AVANT'].sum()</t>
  </si>
  <si>
    <t>com_sitadelLocaux['SURF_AGR_CREEE'].sum()</t>
  </si>
  <si>
    <t>com_sitadelLocaux['SURF_AGR_ISSUE_TRANSFO'].sum()</t>
  </si>
  <si>
    <t>com_sitadelLocaux['SURF_AGR_DEMOLIE'].sum()</t>
  </si>
  <si>
    <t>com_sitadelLocaux['SURF_AGR_TRANSFORMEE'].sum()</t>
  </si>
  <si>
    <t>com_sitadelLocaux['SURF_ENT_AVANT'].sum()</t>
  </si>
  <si>
    <t>com_sitadelLocaux['SURF_ENT_CREEE'].sum()</t>
  </si>
  <si>
    <t>com_sitadelLocaux['SURF_ENT_ISSUE_TRANSFO'].sum()</t>
  </si>
  <si>
    <t>com_sitadelLocaux['SURF_ENT_DEMOLIE'].sum()</t>
  </si>
  <si>
    <t>com_sitadelLocaux['SURF_ENT_TRANSFORMEE'].sum()</t>
  </si>
  <si>
    <t>com_sitadelLocaux['SURF_PUB_AVANT'].sum()</t>
  </si>
  <si>
    <t>com_sitadelLocaux['SURF_PUB_CREEE'].sum()</t>
  </si>
  <si>
    <t>com_sitadelLocaux['SURF_PUB_ISSUE_TRANSFO'].sum()</t>
  </si>
  <si>
    <t>com_sitadelLocaux['SURF_PUB_DEMOLIE'].sum()</t>
  </si>
  <si>
    <t>com_sitadelLocaux['SURF_PUB_TRANSFORMEE'].sum()</t>
  </si>
  <si>
    <t>loc_nouveau['NATURE_PROJET'].count()</t>
  </si>
  <si>
    <t>TEST + 5</t>
  </si>
  <si>
    <t>VALIDATE</t>
  </si>
  <si>
    <t>Test Diagnostic</t>
  </si>
  <si>
    <t>Test</t>
  </si>
  <si>
    <t>Test2 Diagnostic2</t>
  </si>
  <si>
    <t>Test Diagnostic OK</t>
  </si>
  <si>
    <t>TEST4</t>
  </si>
  <si>
    <t>Test2 Diagnostic4</t>
  </si>
  <si>
    <t>(5+6)==11</t>
  </si>
  <si>
    <t>C'est 11</t>
  </si>
  <si>
    <t>Test Diagnostic NOK</t>
  </si>
  <si>
    <t>TEST_REG</t>
  </si>
  <si>
    <t>Test Region</t>
  </si>
  <si>
    <t>REG=="93"</t>
  </si>
  <si>
    <t>En Paca</t>
  </si>
  <si>
    <t>Test Population</t>
  </si>
  <si>
    <t>TEST_POP</t>
  </si>
  <si>
    <t>"Hello Test"</t>
  </si>
  <si>
    <t>HELLO</t>
  </si>
  <si>
    <t>Categorie</t>
  </si>
  <si>
    <t>MessageSiVrai</t>
  </si>
  <si>
    <t>MessageSiFaux</t>
  </si>
  <si>
    <t>Test Diagnostic Failed</t>
  </si>
  <si>
    <t>SRU_CARENCE_2017</t>
  </si>
  <si>
    <t>Carence en 2017</t>
  </si>
  <si>
    <t>round0(SRU_RP_2017 * (0.25 - SRU_TX_LLS_2017), 4)</t>
  </si>
  <si>
    <t>SRU_MOD3565_2017</t>
  </si>
  <si>
    <t>SRU_MOD3565_2020</t>
  </si>
  <si>
    <t>SRU_MOD3565_CARENCE</t>
  </si>
  <si>
    <t>Logements a Construire en Modele 35%/65% pour combler la carence SRU</t>
  </si>
  <si>
    <t>Logements a Construire en Modele 35%/65% sur les objectifs SRU de 2020</t>
  </si>
  <si>
    <t>Logements a Construire en Modele 35%/65% sur les objectifs SRU de 2017</t>
  </si>
  <si>
    <t>SRU_EVOLUTION_CARENCE</t>
  </si>
  <si>
    <t>SRU_EVOLUTION_EN_RP</t>
  </si>
  <si>
    <t>Evolution du nombre de RP entre 2017 et 2020</t>
  </si>
  <si>
    <t>Evolution de la carence SRU 2017 et 2020</t>
  </si>
  <si>
    <t>round(SRU_OBJ_2020_2022/35*100, 0)</t>
  </si>
  <si>
    <t>round(SRU_OBJ_2017_2019/35*100, 0)</t>
  </si>
  <si>
    <t>round(SRU_RP_2020-SRU_RP_2017, 0)</t>
  </si>
  <si>
    <t>round((SRU_RP_2020 -SRU_RP_2017) * 0.25, 0)</t>
  </si>
  <si>
    <t>round(SRU_CARENCE_2020/35*100, 0)</t>
  </si>
  <si>
    <t>SRU_LOGEMENTS_SRU_CONSTRUITS</t>
  </si>
  <si>
    <t>Logements SRU Construits</t>
  </si>
  <si>
    <t>round(SRU_CARENCE_2017 + SRU_EVOLUTION_CARENCE - SRU_CARENCE_2020, 0)</t>
  </si>
  <si>
    <t># Calculs Sur Base des Donnees SRU</t>
  </si>
  <si>
    <t># Extraction des Donnees Sitadel Locaux</t>
  </si>
  <si>
    <t>SRU_EN_CARENCE</t>
  </si>
  <si>
    <t>Nombre de Communes en Carence.</t>
  </si>
  <si>
    <t>1 if (SRU_CARENCE_2020 &gt; 0) else 0</t>
  </si>
  <si>
    <t>URL_SOURCE_ARTIFICIALISATION</t>
  </si>
  <si>
    <t>artificialisationSourcePage</t>
  </si>
  <si>
    <t>ART</t>
  </si>
  <si>
    <t>sru2020SourcePage</t>
  </si>
  <si>
    <t>sitadelSourcePage</t>
  </si>
  <si>
    <t>metaDossierSourcePage</t>
  </si>
  <si>
    <t>projectionsSourcePage</t>
  </si>
  <si>
    <t>projectionsPacaSourcePage</t>
  </si>
  <si>
    <t>DATA</t>
  </si>
  <si>
    <t>URL_SOURCE_SRU</t>
  </si>
  <si>
    <t>URL_SOURCE_SITADEL</t>
  </si>
  <si>
    <t>URL_SOURCE_PROJECTIONS</t>
  </si>
  <si>
    <t>URL_SOURCE_COMMUNES</t>
  </si>
  <si>
    <t>URL_SOURCE_PROJECTIONS_PACA</t>
  </si>
  <si>
    <t>Dossier Omphale - Projections Paca</t>
  </si>
  <si>
    <t>Dossier Insee - Projections 2050</t>
  </si>
  <si>
    <t>Dossier Insee - Donnees Communes</t>
  </si>
  <si>
    <t>Dossier Sitadel - Logements Construits</t>
  </si>
  <si>
    <t>Dossier Dreal - Logements Sociaux</t>
  </si>
  <si>
    <t>Dossier Cerema - Artificialisation</t>
  </si>
  <si>
    <t># Sources des Donnees</t>
  </si>
  <si>
    <t>LATITUDE</t>
  </si>
  <si>
    <t>LONGITUDE</t>
  </si>
  <si>
    <t>Latitude Commune</t>
  </si>
  <si>
    <t>Longitude Commune</t>
  </si>
  <si>
    <t>get_gps_lat_insee(CODE_INSEE)</t>
  </si>
  <si>
    <t>get_gps_long_insee(CODE_INSEE)</t>
  </si>
  <si>
    <t>CODE</t>
  </si>
  <si>
    <t>Lien pour la Carte</t>
  </si>
  <si>
    <t>URL_CARTE</t>
  </si>
  <si>
    <t>"https://www.geoportail.gouv.fr/embed/visu.html?c="+LONGITUDE+","+LATITUDE+"&amp;amp;z=0.00012136999453139198&amp;amp;l=ORTHOIMAGERY.ORTHOPHOTOS::GEOPORTAIL:OGC:WMTS(1)&amp;amp;l=CADASTRALPARCELS.PARCELS::GEOPORTAIL:OGC:WMTS(1)&amp;amp;l=ADMINISTRATIVEUNITS.BOUNDARIES::GEOPORTAIL:OGC:WMTS(1)&amp;amp;permalink=yes"</t>
  </si>
  <si>
    <t>URL_CARTE_ADMINISTRATIVE</t>
  </si>
  <si>
    <t>Lien pour la Carte Administrative</t>
  </si>
  <si>
    <t>"https://www.geoportail.gouv.fr/carte?c="+LONGITUDE+","+LATITUDE+"&amp;z=14&amp;l0=ORTHOIMAGERY.ORTHOPHOTOS::GEOPORTAIL:OGC:WMTS(1)&amp;l1=LIMITES_ADMINISTRATIVES_EXPRESS.LATEST::GEOPORTAIL:OGC:WMTS(1)&amp;permalink=yes"</t>
  </si>
  <si>
    <t>URL_CARTE_URBANISME</t>
  </si>
  <si>
    <t>URL_CARTE_SITADEL</t>
  </si>
  <si>
    <t>URL_CARTE_VIGIBATI</t>
  </si>
  <si>
    <t>Lien pour la Carte Geoportail Urbanisme</t>
  </si>
  <si>
    <t>Lien pour la Carte Sitadel Vigibati</t>
  </si>
  <si>
    <t>Lien pour la Carte Sitadel Koumoul</t>
  </si>
  <si>
    <t>"https://www.geoportail-urbanisme.gouv.fr/map/#tile=1&amp;lon="+LONGITUDE+"&amp;lat="+LATITUDE+"&amp;zoom=13&amp;mlon="+LONGITUDE+"&amp;mlat="+LATITUDE+""</t>
  </si>
  <si>
    <t xml:space="preserve">"https://opendata.koumoul.com/data-fair/app/sitadel-logements?embed=true" </t>
  </si>
  <si>
    <t>"https://vigibati.fr/?map.z=14&amp;map.c=12022302133321312221231&amp;map.f=1&amp;location.fx="+LONGITUDE+"&amp;location.tx="+LONGITUDE+"&amp;location.fy="+LATITUDE+"&amp;location.ty="+LATITUDE+""</t>
  </si>
  <si>
    <t>URL_CARTE_LOGEMENT_SOCIAL</t>
  </si>
  <si>
    <t>Lien pour la Carte Logement Social</t>
  </si>
  <si>
    <t>"https://www.geoportail.gouv.fr/carte?c="+LONGITUDE+","+LATITUDE+"&amp;z=12&amp;l0=ORTHOIMAGERY.ORTHOPHOTOS::GEOPORTAIL:OGC:WMTS(1)&amp;l1=LIMITES_ADMINISTRATIVES_EXPRESS.LATEST::GEOPORTAIL:OGC:WMTS(1)&amp;l2=INSEE.FILOSOFI.PART.LOGEMENTS.SOCIAUX.SECRET::GEOPORTAIL:OGC:WMTS(0.8)&amp;permalink=yes"</t>
  </si>
  <si>
    <t>Comment ca c'est pas 11 ?</t>
  </si>
  <si>
    <t>P08_POP&gt;20000</t>
  </si>
  <si>
    <t>Comment ca c'est pas PACA ?</t>
  </si>
  <si>
    <t>Carence SRU</t>
  </si>
  <si>
    <t>CARENCE_SRU</t>
  </si>
  <si>
    <t>Commune en Carence SRU</t>
  </si>
  <si>
    <t>Pas de Carence SRU</t>
  </si>
  <si>
    <t>SRU_EN_CARENCE==0</t>
  </si>
  <si>
    <t>LOG</t>
  </si>
  <si>
    <t>LOG_VACANTS</t>
  </si>
  <si>
    <t>ARTIFICIALISATION</t>
  </si>
  <si>
    <t>Artificialisation ces 10 dernieres annees</t>
  </si>
  <si>
    <t>Logements Vacants</t>
  </si>
  <si>
    <t>LOG_SECONDAIRES</t>
  </si>
  <si>
    <t>Residences Secondaires</t>
  </si>
  <si>
    <t>Taux de Residences Secondaires - moins de 20%</t>
  </si>
  <si>
    <t>Taux de Residences Secondaires - plus de 20%</t>
  </si>
  <si>
    <t>TX_RES_SEC_18&lt;0.20</t>
  </si>
  <si>
    <t>Taux de Residences Vacantes - moins de 5%</t>
  </si>
  <si>
    <t>Taux de Residences Vacantes - plus de 5%</t>
  </si>
  <si>
    <t>ART_POURCENT&lt;1</t>
  </si>
  <si>
    <t>Plus de 1% d'Artificialisation en 10 ans</t>
  </si>
  <si>
    <t>Moins de 1% d'Artificialisation en 10 ans</t>
  </si>
  <si>
    <t>URL_STATISTIQUES_INSEE</t>
  </si>
  <si>
    <t>Lien des Statistiques INSEE</t>
  </si>
  <si>
    <t>DIAG</t>
  </si>
  <si>
    <t>NOTE</t>
  </si>
  <si>
    <t>"https://www.insee.fr/fr/statistiques"+""</t>
  </si>
  <si>
    <t>"Commune de plus de 20000 Habitants : " + round0str(P08_POP)</t>
  </si>
  <si>
    <t>"Commune de moins de 20000 Habitants : " +  round0str(P08_POP)</t>
  </si>
  <si>
    <t xml:space="preserve"># Categories : TEST / SRU / ART / LOG / HIST / PROJ </t>
  </si>
  <si>
    <t xml:space="preserve"># Types : TEST / DIAG / NOTE </t>
  </si>
  <si>
    <t># Les Messages doivent commencer par " si ils contiennent des variables (ex : "Commune de plus de 20000 Habitants : " + round0str(P08_POP))</t>
  </si>
  <si>
    <t>POP_EVOL_0813</t>
  </si>
  <si>
    <t>POP_EVOL_1318</t>
  </si>
  <si>
    <t>Evolution de la popilation en nombre de 2008 a 2013</t>
  </si>
  <si>
    <t>Evolution de la popilation en nombre de 2013 a 2018</t>
  </si>
  <si>
    <t>P13_POP - P08_POP</t>
  </si>
  <si>
    <t>P18_POP - P13_POP</t>
  </si>
  <si>
    <t>C08_HORS_MEN</t>
  </si>
  <si>
    <t>Population Hors Menages en 2008</t>
  </si>
  <si>
    <t>C13_HORS_MEN</t>
  </si>
  <si>
    <t>C18_HORS_MEN</t>
  </si>
  <si>
    <t>Population Hors Menages en 2013</t>
  </si>
  <si>
    <t>Population Hors Menages en 2018</t>
  </si>
  <si>
    <t>P18_POP - C18_PMEN</t>
  </si>
  <si>
    <t>P08_POP - C08_PMEN</t>
  </si>
  <si>
    <t>P13_POP - C13_PMEN</t>
  </si>
  <si>
    <t>"https://vigibati.fr/?commune.f=%3D"+NOM_COMMUNE+"%20-%20"+CODE_POSTAL+"&amp;map.z=14&amp;map.c=12022302133321312221211&amp;map.f=0"</t>
  </si>
  <si>
    <t>DOWNLOAD_CSV</t>
  </si>
  <si>
    <t>DOWNLOAD_JSON</t>
  </si>
  <si>
    <t>DOWNLOAD_XLSX</t>
  </si>
  <si>
    <t>Data CSV File</t>
  </si>
  <si>
    <t>Data Excel File</t>
  </si>
  <si>
    <t>Data Json File</t>
  </si>
  <si>
    <t>"output/"+BASE_NAME+".xlsx"</t>
  </si>
  <si>
    <t>"output/"+BASE_NAME+"_c.json"</t>
  </si>
  <si>
    <t>"output/"+BASE_NAME+".csv"</t>
  </si>
  <si>
    <t>Graphique Logements</t>
  </si>
  <si>
    <t>Graphique Population</t>
  </si>
  <si>
    <t>Graphique Taille des Menages</t>
  </si>
  <si>
    <t>"output/"+BASE_NAME+"_Logements.png"</t>
  </si>
  <si>
    <t>"output/"+BASE_NAME+"_Taille_des_Menages.png"</t>
  </si>
  <si>
    <t>"output/"+BASE_NAME+"_Population.png"</t>
  </si>
  <si>
    <t>GRAPHIQUE_LOGEMENTS</t>
  </si>
  <si>
    <t>GRAPHIQUE_POPULATION</t>
  </si>
  <si>
    <t>GRAPHIQUE_TAILLE_DES_MENAGES</t>
  </si>
  <si>
    <t>Projection du Nombre Total de logements realises en 2021</t>
  </si>
  <si>
    <t>PROJ_LOG_REALISES_2021</t>
  </si>
  <si>
    <t>round0(NB_LGT_TOT_COMMENCES_1316+NB_LGT_TOT_CREES_1721*NB_LGT_TX_REALISATION_1316)</t>
  </si>
  <si>
    <t>THEME_COLOR</t>
  </si>
  <si>
    <t>Couleur des Graphiques</t>
  </si>
  <si>
    <t>str("#008080")</t>
  </si>
  <si>
    <t>Nombre de Communes / Commune en Carence.</t>
  </si>
  <si>
    <t># Donnees Projections SCOT (SCOT 50000 ou plus)</t>
  </si>
  <si>
    <t>PROJ_SCOT_2013</t>
  </si>
  <si>
    <t>Projection Population SCOT 2013</t>
  </si>
  <si>
    <t>p_scot["Unnamed: 4"].iloc[0]  if (p_epci.shape[0] == 1) else 0</t>
  </si>
  <si>
    <t>PROJ_SCOT_2030</t>
  </si>
  <si>
    <t>Projection Population SCOT 2030</t>
  </si>
  <si>
    <t>p_scot["Unnamed: 8"].iloc[0]  if (p_epci.shape[0] == 1) else 0</t>
  </si>
  <si>
    <t>PROJ_SCOT_2050</t>
  </si>
  <si>
    <t>Projection Population SCOT 2050</t>
  </si>
  <si>
    <t>p_scot["Unnamed: 12"].iloc[0]  if (p_epci.shape[0] == 1) else 0</t>
  </si>
  <si>
    <t>PROJ_SCOT_2040</t>
  </si>
  <si>
    <t>Projection Population SCOT 2040</t>
  </si>
  <si>
    <t>Projection Population SCOT 2020</t>
  </si>
  <si>
    <t>PROJ_SCOT_2020</t>
  </si>
  <si>
    <t>(( PROJ_SCOT_2013 + PROJ_SCOT_2030) / 2)  if (p_epci.shape[0] == 1) else 0</t>
  </si>
  <si>
    <t>(( PROJ_SCOT_2030  + PROJ_SCOT_2050) / 2)  if (p_epci.shape[0] == 1) else 0</t>
  </si>
  <si>
    <t>3eme Colonne - If not a SCoT, name will be ECPI</t>
  </si>
  <si>
    <t>PROJ_EPCI_NOM</t>
  </si>
  <si>
    <t>Nom EPCI</t>
  </si>
  <si>
    <t>p_epci["Unnamed: 2"].iloc[0]  if (p_epci.shape[0] == 1) else self.get("EPCI")</t>
  </si>
  <si>
    <t>3eme Colonne - If not a Found, name will be ECPI</t>
  </si>
  <si>
    <t>4eme Colonne ou 0</t>
  </si>
  <si>
    <t>9eme Colonne  ou 0</t>
  </si>
  <si>
    <t>13eme Colonne  ou 0</t>
  </si>
  <si>
    <t>Entre deux ou 0</t>
  </si>
  <si>
    <t>Commentaire</t>
  </si>
  <si>
    <t>PROJ_EPCI_2013</t>
  </si>
  <si>
    <t>PROJ_EPCI_2030</t>
  </si>
  <si>
    <t>PROJ_EPCI_2050</t>
  </si>
  <si>
    <t>PROJ_EPCI_2040</t>
  </si>
  <si>
    <t>PROJ_EPCI_2020</t>
  </si>
  <si>
    <t>Projection Population SCoT 2013</t>
  </si>
  <si>
    <t>Projection Population SCoT 2030</t>
  </si>
  <si>
    <t>Projection Population SCoT 2050</t>
  </si>
  <si>
    <t>Projection Population SCoT 2040</t>
  </si>
  <si>
    <t>Projection Population SCoT 2020</t>
  </si>
  <si>
    <t>p_epci["Unnamed: 4"].iloc[0]  if (p_epci.shape[0] == 1) else 0</t>
  </si>
  <si>
    <t>Projection Population EPCI 2013</t>
  </si>
  <si>
    <t>p_epci["Unnamed: 8"].iloc[0]  if (p_epci.shape[0] == 1) else 0</t>
  </si>
  <si>
    <t>p_epci["Unnamed: 12"].iloc[0]  if (p_epci.shape[0] == 1) else 0</t>
  </si>
  <si>
    <t>(( PROJ_EPCI_2013 + PROJ_EPCI_2030) / 2)  if (p_epci.shape[0] == 1) else 0</t>
  </si>
  <si>
    <t>(( PROJ_EPCI_2030  + PROJ_EPCI_2050) / 2)  if (p_epci.shape[0] == 1) else 0</t>
  </si>
  <si>
    <t>Projection Population EPCI 2030</t>
  </si>
  <si>
    <t>Projection Population EPCI 2050</t>
  </si>
  <si>
    <t>Projection Population EPCI 2040</t>
  </si>
  <si>
    <t>Projection Population EPCI 2020</t>
  </si>
  <si>
    <t>Lien pour la Carte Avec  Parcelles</t>
  </si>
  <si>
    <t># Configurations Diverses</t>
  </si>
  <si>
    <t>Couleur de Theme des Graphiques</t>
  </si>
  <si>
    <t>Teal</t>
  </si>
  <si>
    <t># Donnees Geographiques et Cartes</t>
  </si>
  <si>
    <t>"output/"+BASE_NAME+"_s.json"</t>
  </si>
  <si>
    <t># Donnees Projections Region 2013-2050</t>
  </si>
  <si>
    <t>PROJ_REG_2013</t>
  </si>
  <si>
    <t>Projection Region 2013</t>
  </si>
  <si>
    <t>PROJ_REG_2018</t>
  </si>
  <si>
    <t>PROJ_REG_2020</t>
  </si>
  <si>
    <t>PROJ_REG_2030</t>
  </si>
  <si>
    <t>PROJ_REG_2040</t>
  </si>
  <si>
    <t>Projection Region 2040</t>
  </si>
  <si>
    <t>Projection Region 2020</t>
  </si>
  <si>
    <t>Projection Region 2030</t>
  </si>
  <si>
    <t>Projection Region 2018</t>
  </si>
  <si>
    <t>Projection Population Region 2013</t>
  </si>
  <si>
    <t>Projection Population Region 2018</t>
  </si>
  <si>
    <t>Projection Population Region 2020</t>
  </si>
  <si>
    <t>Projection Population Region 2030</t>
  </si>
  <si>
    <t>Projection Population Region 2040</t>
  </si>
  <si>
    <t>Projection Population Region 2050</t>
  </si>
  <si>
    <t>EVOL_DPT_POP08</t>
  </si>
  <si>
    <t>Population Dept en 2008</t>
  </si>
  <si>
    <t># Donnees Evolution Departement 2008-2021</t>
  </si>
  <si>
    <t>round(evolution0813["Unnamed: 1"][ DEP_NOM ])</t>
  </si>
  <si>
    <t>EVOL_DPT_POP13</t>
  </si>
  <si>
    <t>EVOL_DPT_POP18</t>
  </si>
  <si>
    <t>Population Departement en 2008</t>
  </si>
  <si>
    <t>Population Departement en 2013</t>
  </si>
  <si>
    <t>Population Departement en 2018</t>
  </si>
  <si>
    <t>round(evolution1318["Unnamed: 1"][ DEP_NOM ])</t>
  </si>
  <si>
    <t>round(evolution1821["Unnamed: 1"][ DEP_NOM ])</t>
  </si>
  <si>
    <t>EVOL_DPT_0813</t>
  </si>
  <si>
    <t>Taux Evolution Annuel Population Dept entre 2008 et 2013</t>
  </si>
  <si>
    <t>Taux Evolution Annuel Population Departement entre 2008 et 2013</t>
  </si>
  <si>
    <t>round(evolution0813["Unnamed: 2"][ DEP_NOM ], 3)</t>
  </si>
  <si>
    <t>EVOL_DPT_1318</t>
  </si>
  <si>
    <t>EVOL_DPT_1821</t>
  </si>
  <si>
    <t>EVOL_DPT_POP21</t>
  </si>
  <si>
    <t>Taux Evolution Annuel Population Dept entre 2013 et 2018</t>
  </si>
  <si>
    <t>Taux Evolution Annuel Population Departement entre 2013 et 2018</t>
  </si>
  <si>
    <t>round(evolution1318["Unnamed: 2"][ DEP_NOM ], 3)</t>
  </si>
  <si>
    <t>Taux Evolution Annuel Population Departement entre 2018 et 2021</t>
  </si>
  <si>
    <t>round(evolution1821["Unnamed: 2"][ DEP_NOM ], 3)</t>
  </si>
  <si>
    <t>Population Dept en 2021</t>
  </si>
  <si>
    <t>round(calc_after(2018, EVOL_DPT_POP18, 2021, EVOL_DPT_1821))</t>
  </si>
  <si>
    <t># Donnees Projections Departement 2013-2050</t>
  </si>
  <si>
    <t>PROJ_DPT_2013</t>
  </si>
  <si>
    <t>PROJ_DPT_2018</t>
  </si>
  <si>
    <t>PROJ_DPT_TXPOP_1318</t>
  </si>
  <si>
    <t>PROJ_DPT_2020</t>
  </si>
  <si>
    <t>PROJ_DPT_TXPOP_1820</t>
  </si>
  <si>
    <t>PROJ_DPT_TXPOP_1320</t>
  </si>
  <si>
    <t>PROJ_DPT_2030</t>
  </si>
  <si>
    <t>PROJ_DPT_TXPOP_2030</t>
  </si>
  <si>
    <t>PROJ_DPT_2040</t>
  </si>
  <si>
    <t>PROJ_DPT_TXPOP_3040</t>
  </si>
  <si>
    <t>PROJ_DPT_2050</t>
  </si>
  <si>
    <t>PROJ_DPT_TXPOP_4050</t>
  </si>
  <si>
    <t>Projection Dept 2013</t>
  </si>
  <si>
    <t>Projection Dept 2018</t>
  </si>
  <si>
    <t>Projection Dept 2020</t>
  </si>
  <si>
    <t>Projection Dept 2030</t>
  </si>
  <si>
    <t>Projection Dept 2040</t>
  </si>
  <si>
    <t>Projection Dept 2050</t>
  </si>
  <si>
    <t>Projection Departement 2013</t>
  </si>
  <si>
    <t>Projection Departement 2018</t>
  </si>
  <si>
    <t>Projection Departement 2020</t>
  </si>
  <si>
    <t>Projection Departement 2030</t>
  </si>
  <si>
    <t>Projection Departement 2040</t>
  </si>
  <si>
    <t>Projection Departement 2050</t>
  </si>
  <si>
    <t>calc_taux(2013, PROJ_DPT_2013, 2018, PROJ_DPT_2018)</t>
  </si>
  <si>
    <t>PERCENT</t>
  </si>
  <si>
    <t>Taux de Croissance Annuel de la population de 2013 a 2018</t>
  </si>
  <si>
    <t>Taux de Croissance Annuel de la population Departement de 2013 a 2018</t>
  </si>
  <si>
    <t>Taux de Croissance Annuel de la population de 2018 a 2020</t>
  </si>
  <si>
    <t>Taux de Croissance Annuel de la population Departement de 2013 a 2020</t>
  </si>
  <si>
    <t>Taux de Croissance Annuel de la population Departement de 2018 a 2020</t>
  </si>
  <si>
    <t>calc_taux(2018, PROJ_DPT_2018, 2020, PROJ_DPT_2020)</t>
  </si>
  <si>
    <t>calc_taux(2018, PROJ_DPT_2013, 2020, PROJ_DPT_2020)</t>
  </si>
  <si>
    <t>Taux de Croissance Annuel de la population Departement de 2020 a 2030</t>
  </si>
  <si>
    <t>Taux de Croissance Annuel de la population Departement de 2030 a 2040</t>
  </si>
  <si>
    <t>Taux de Croissance Annuel de la population Departement de 2040 a 2050</t>
  </si>
  <si>
    <t>projectionsDPT["Unnamed: 2"][ DEP ] * 1000</t>
  </si>
  <si>
    <t>projectionsDPT["Unnamed: 7"][ DEP ] * 1000</t>
  </si>
  <si>
    <t>projectionsDPT["Unnamed: 9"][ DEP ] * 1000</t>
  </si>
  <si>
    <t>projectionsDPT["Unnamed: 19"][ DEP ] * 1000</t>
  </si>
  <si>
    <t>projectionsDPT["Unnamed: 29"][ DEP ] * 1000</t>
  </si>
  <si>
    <t>projectionsDPT["Unnamed: 39"][ DEP ] * 1000</t>
  </si>
  <si>
    <t>calc_taux(2020, PROJ_DPT_2020, 2030, PROJ_DPT_2030)</t>
  </si>
  <si>
    <t>calc_taux(2030, PROJ_DPT_2030, 2040, PROJ_DPT_2040)</t>
  </si>
  <si>
    <t>calc_taux(2040, PROJ_DPT_2040, 2050, PROJ_DPT_2050)</t>
  </si>
  <si>
    <t>TX_POP_2030</t>
  </si>
  <si>
    <t>Taux Evolution de la Population entre 2020 et 2030</t>
  </si>
  <si>
    <t>None</t>
  </si>
  <si>
    <t>CUSTOM</t>
  </si>
  <si>
    <t>TX_POP_3040</t>
  </si>
  <si>
    <t>Taux Evolution de la Population entre 2030 et 2040</t>
  </si>
  <si>
    <t>TX_POP_4050</t>
  </si>
  <si>
    <t>Taux Evolution de la Population entre 2040 et 2050</t>
  </si>
  <si>
    <t>POP_2020</t>
  </si>
  <si>
    <t>Population en 2020</t>
  </si>
  <si>
    <t>POP_2030</t>
  </si>
  <si>
    <t>Population en 2030</t>
  </si>
  <si>
    <t>POP_2040</t>
  </si>
  <si>
    <t>Population en 2040</t>
  </si>
  <si>
    <t>POP_2050</t>
  </si>
  <si>
    <t>Population en 2050</t>
  </si>
  <si>
    <t>TM_2020</t>
  </si>
  <si>
    <t>Taille des Menages en 2020</t>
  </si>
  <si>
    <t>FLOAT</t>
  </si>
  <si>
    <t>TM_2030</t>
  </si>
  <si>
    <t>Taille des Menages en 2030</t>
  </si>
  <si>
    <t>TM_2040</t>
  </si>
  <si>
    <t>Taille des Menages en 2040</t>
  </si>
  <si>
    <t>TM_2050</t>
  </si>
  <si>
    <t>Taille des Menages en 2050</t>
  </si>
  <si>
    <t>LOG_2020</t>
  </si>
  <si>
    <t>Besoins en Logements en 2020</t>
  </si>
  <si>
    <t>LOG_2030</t>
  </si>
  <si>
    <t>Besoins en Logements en 2030</t>
  </si>
  <si>
    <t>LOG_2040</t>
  </si>
  <si>
    <t>Besoins en Logements en 2040</t>
  </si>
  <si>
    <t>LOG_2050</t>
  </si>
  <si>
    <t>Besoins en Logements en 2050</t>
  </si>
  <si>
    <t>P20_RP</t>
  </si>
  <si>
    <t>Logements en 2020</t>
  </si>
  <si>
    <t>CALC</t>
  </si>
  <si>
    <t>TX_RES_SEC_18</t>
  </si>
  <si>
    <t>Taux de Residences Secondaires en 2018</t>
  </si>
  <si>
    <t>TX_RES_VAC_18</t>
  </si>
  <si>
    <t>Taux de Residences Vacantes en 2018</t>
  </si>
  <si>
    <t>P20_RSECOCC</t>
  </si>
  <si>
    <t>Residences Secondaires en 2020</t>
  </si>
  <si>
    <t>P20_LOGVAC</t>
  </si>
  <si>
    <t>Residences Vacantes en 2020</t>
  </si>
  <si>
    <t>P30_RSECOCC</t>
  </si>
  <si>
    <t>Residences Secondaires en 2030</t>
  </si>
  <si>
    <t>P30_LOGVAC</t>
  </si>
  <si>
    <t>Residences Vacantes en 2030</t>
  </si>
  <si>
    <t>NOUV_LOG_0813</t>
  </si>
  <si>
    <t>Nouveaux Logements (RP+RS+VAC) entre 2008 et 2013 (5 ans)</t>
  </si>
  <si>
    <t>NOUV_LOG_1318</t>
  </si>
  <si>
    <t>Nouveaux Logements (RP+RS+VAC) entre 2013 et 2018 (5 ans)</t>
  </si>
  <si>
    <t>NOUV_LOG_1820</t>
  </si>
  <si>
    <t>Nouveaux Logements (RP+RS+VAC) entre 2018 et 2020 (2 ans)</t>
  </si>
  <si>
    <t>NOUV_LOG_1320</t>
  </si>
  <si>
    <t>Nouveaux Logements (RP+RS+VAC) entre 2013 et 2020 (7 ans)</t>
  </si>
  <si>
    <t>NOUV_LOG_0820</t>
  </si>
  <si>
    <t>Nouveaux Logements (RP+RS+VAC) entre 2008 et 2020 (12 ans)</t>
  </si>
  <si>
    <t>EXCES_BESOINS_0820</t>
  </si>
  <si>
    <t>Exces en Logements Construits par rapport aux besoins entre 2008 et 2020 (12 ans)</t>
  </si>
  <si>
    <t>EXCES_BESOINS_1320</t>
  </si>
  <si>
    <t>Exces en Logements Construits par rapport aux besoins entre 2013 et 2020 (7 ans)</t>
  </si>
  <si>
    <t>BESOINS_0813</t>
  </si>
  <si>
    <t>Besoins en Logements entre 2013 et 2020 (7 ans)</t>
  </si>
  <si>
    <t>BESOINS_1320</t>
  </si>
  <si>
    <t>BESOINS_0820</t>
  </si>
  <si>
    <t>Besoins en Logements entre 2008 et 2020 (12 ans)</t>
  </si>
  <si>
    <t>NOUV_RESSEC_1320</t>
  </si>
  <si>
    <t>Nouvelles Residences Secondaires entre 2013 et 2020  (8 ans)</t>
  </si>
  <si>
    <t>NOUV_LOGVAC_1320</t>
  </si>
  <si>
    <t>Nouvelles Residences Vacantes entre 2013 et 2020  (8 ans)</t>
  </si>
  <si>
    <t>NOUV_RESSEC_1318</t>
  </si>
  <si>
    <t>Nouvelles Residences Secondaires entre 2013 et 2018  (8 ans)</t>
  </si>
  <si>
    <t>NOUV_LOGVAC_1318</t>
  </si>
  <si>
    <t>Nouvelles Residences Vacantes entre 2013 et 2018  (8 ans)</t>
  </si>
  <si>
    <t>NB_LGT_TOT_COMMENCES_1321</t>
  </si>
  <si>
    <t>Logements Construits entre 2013 et 2021  (8 ans)</t>
  </si>
  <si>
    <t>NB_LGT_PRET_LOC_SOCIAL_1321</t>
  </si>
  <si>
    <t>Logements Sociaux Construits entre 2013 et 2020  (8 ans)</t>
  </si>
  <si>
    <t>TX_LGT_PRET_LOC_SOCIAL_1321</t>
  </si>
  <si>
    <t>Taux de Construction de LS entre 2013 et 2020  (8 ans)</t>
  </si>
  <si>
    <t>TX_LGT_PRET_LOC_SOCIAL_1316</t>
  </si>
  <si>
    <t>Taux de Construction de LS entre 2013 et 2016  (8 ans)</t>
  </si>
  <si>
    <t>TX_LGT_PRET_LOC_SOCIAL_1721</t>
  </si>
  <si>
    <t>Taux de Construction de LS  entre 2017 et 2021  (8 ans)</t>
  </si>
  <si>
    <t>LOG_NON_VENDUS_1320</t>
  </si>
  <si>
    <t>Logements Construits non encore vendus en 2020</t>
  </si>
  <si>
    <t>round(calc_after(2018, P18_POP, 2020, TXTM_1318))</t>
  </si>
  <si>
    <t>round(calc_after(2020, POP_2020, 2030, TX_POP_2030))</t>
  </si>
  <si>
    <t>calc_after(2018, TM_2018 , 2020,  TXTM_1318)</t>
  </si>
  <si>
    <t>calc_after(2020, TM_2020 , 2030, TXTM_1318 / 2)</t>
  </si>
  <si>
    <t>calc_after(2030, TM_2030 , 2030, TXTM_1318 / 3)</t>
  </si>
  <si>
    <t>calc_after(2040, TM_2040 , 2030, TXTM_1318 / 4)</t>
  </si>
  <si>
    <t>round(POP_2020 / TM_2020)</t>
  </si>
  <si>
    <t>round(POP_2030 / TM_2030)</t>
  </si>
  <si>
    <t>round(POP_2040 / TM_2040)</t>
  </si>
  <si>
    <t>round(POP_2050 / TM_2050)</t>
  </si>
  <si>
    <t>round(LOG_2020)</t>
  </si>
  <si>
    <t>round( P18_RSECOCC / (P18_RP + P18_RSECOCC + P18_LOGVAC), 4)</t>
  </si>
  <si>
    <t>round( P18_LOGVAC / (P18_RP + P18_RSECOCC + P18_LOGVAC), 4)</t>
  </si>
  <si>
    <t>round( (P18_RSECOCC  / P18_RP) * LOG_2020, 0)</t>
  </si>
  <si>
    <t>round( (P18_LOGVAC  / P18_RP) * LOG_2020, 0)</t>
  </si>
  <si>
    <t>round( (P18_RSECOCC  / P18_RP) * LOG_2030, 0)</t>
  </si>
  <si>
    <t>round( (P18_LOGVAC  / P18_RP) * LOG_2030, 0)</t>
  </si>
  <si>
    <t>Projection sur Taux en 2018</t>
  </si>
  <si>
    <t>Projection Residences Secondaires en 2020</t>
  </si>
  <si>
    <t>Projection Residences Vacantes en 2020</t>
  </si>
  <si>
    <t>Projection Residences Secondaires en 2030</t>
  </si>
  <si>
    <t>Projection Residences Vacantes en 2030</t>
  </si>
  <si>
    <t>P13_RP - P08_RP + P13_RSECOCC - P08_RSECOCC  + P13_LOGVAC - P08_LOGVAC</t>
  </si>
  <si>
    <t>P18_RP - P13_RP + P18_RSECOCC - P13_RSECOCC  + P18_LOGVAC - P13_LOGVAC</t>
  </si>
  <si>
    <t>Besoins en Logements entre 2008 et 2013 (5 ans)</t>
  </si>
  <si>
    <t>P20_RP - P13_RP + P20_RSECOCC - P13_RSECOCC  + P20_LOGVAC - P13_LOGVAC</t>
  </si>
  <si>
    <t>P13_RP - P08_RP</t>
  </si>
  <si>
    <t>LOG_2020 - P13_RP</t>
  </si>
  <si>
    <t>LOG_2020 - P08_RP</t>
  </si>
  <si>
    <t>P20_RSECOCC - P13_RSECOCC</t>
  </si>
  <si>
    <t>P20_LOGVAC - P13_LOGVAC</t>
  </si>
  <si>
    <t>P18_RSECOCC - P13_RSECOCC</t>
  </si>
  <si>
    <t>P18_LOGVAC - P13_LOGVAC</t>
  </si>
  <si>
    <t>round(NB_LGT_TOT_COMMENCES_1316   + NB_LGT_TOT_COMMENCES_1721)</t>
  </si>
  <si>
    <t>round(NB_LGT_PRET_LOC_SOCIAL_1316   + NB_LGT_PRET_LOC_SOCIAL_1721)</t>
  </si>
  <si>
    <t>EXCES_BESOINS_1320 - NOUV_RESSEC_1318 - NOUV_LOGVAC_1318</t>
  </si>
  <si>
    <t>P20_RP - P18_RP + P20_RSECOCC - P18_RSECOCC  + P20_LOGVAC - P18_LOGVAC</t>
  </si>
  <si>
    <t>P20_RP - P08_RP + P20_RSECOCC - P08_RSECOCC  + P20_LOGVAC - P08_LOGVAC</t>
  </si>
  <si>
    <t>(NOUV_LOG_0813 + NB_LGT_TOT_COMMENCES_1316 + NB_LGT_TOT_COMMENCES_1721)    - (LOG_2020 - P08_RP)</t>
  </si>
  <si>
    <t>(NB_LGT_TOT_COMMENCES_1316 + NB_LGT_TOT_COMMENCES_1721)    - (LOG_2020 - P13_RP)</t>
  </si>
  <si>
    <t>0 if (NB_LGT_TOT_COMMENCES_1316 == 0) else round(NB_LGT_PRET_LOC_SOCIAL_1316 / NB_LGT_TOT_COMMENCES_1316, 4)</t>
  </si>
  <si>
    <t>0 if (NB_LGT_TOT_COMMENCES_1321 == 0) else round(NB_LGT_PRET_LOC_SOCIAL_1321 / NB_LGT_TOT_COMMENCES_1321, 4)</t>
  </si>
  <si>
    <t>0 if (NB_LGT_TOT_COMMENCES_1721 == 0) else round(NB_LGT_PRET_LOC_SOCIAL_1721 / NB_LGT_TOT_COMMENCES_1721, 4)</t>
  </si>
  <si>
    <t>meta</t>
  </si>
  <si>
    <t>source</t>
  </si>
  <si>
    <t>type</t>
  </si>
  <si>
    <t>expr</t>
  </si>
  <si>
    <t>mode</t>
  </si>
  <si>
    <t>CODE_INSEE</t>
  </si>
  <si>
    <t>Code INSEE Commune</t>
  </si>
  <si>
    <t>COUNT</t>
  </si>
  <si>
    <t>CODE_POSTAL</t>
  </si>
  <si>
    <t>Code Postal Commune</t>
  </si>
  <si>
    <t>NOM_COMMUNE</t>
  </si>
  <si>
    <t>Nom de Commune</t>
  </si>
  <si>
    <t>LIBELLE</t>
  </si>
  <si>
    <t>Libelle</t>
  </si>
  <si>
    <t>BASE_NAME</t>
  </si>
  <si>
    <t>Nom Unique</t>
  </si>
  <si>
    <t>EPCI</t>
  </si>
  <si>
    <t>Code EPCI - MÃ©tropole</t>
  </si>
  <si>
    <t>INTERCO</t>
  </si>
  <si>
    <t>LIBEPCI</t>
  </si>
  <si>
    <t>LibellÃ© de l'EPCI / MÃ©tropole</t>
  </si>
  <si>
    <t>TYPE_EPCI</t>
  </si>
  <si>
    <t>Nature d'EPCI</t>
  </si>
  <si>
    <t>EPCI_COMMUNES</t>
  </si>
  <si>
    <t>Nombre communes EPCI</t>
  </si>
  <si>
    <t>DEP</t>
  </si>
  <si>
    <t>Departement</t>
  </si>
  <si>
    <t>DEP_NOM</t>
  </si>
  <si>
    <t>Nom Departement</t>
  </si>
  <si>
    <t>REG</t>
  </si>
  <si>
    <t>Region</t>
  </si>
  <si>
    <t>REG_NOM</t>
  </si>
  <si>
    <t>Nom RÃ©gion</t>
  </si>
  <si>
    <t>DOSSIER_INSEE</t>
  </si>
  <si>
    <t>Dossier Complet INSEE</t>
  </si>
  <si>
    <t>INSEE</t>
  </si>
  <si>
    <t>P08_POP</t>
  </si>
  <si>
    <t>Population en 2008</t>
  </si>
  <si>
    <t>P13_POP</t>
  </si>
  <si>
    <t>Population en 2013</t>
  </si>
  <si>
    <t>P18_POP</t>
  </si>
  <si>
    <t>Population en 2018</t>
  </si>
  <si>
    <t>P08_LOG</t>
  </si>
  <si>
    <t>Nombre de logements en 2008</t>
  </si>
  <si>
    <t>P13_LOG</t>
  </si>
  <si>
    <t>Nombre de logements en 2013</t>
  </si>
  <si>
    <t>P18_LOG</t>
  </si>
  <si>
    <t>Nombre de logements en 2018</t>
  </si>
  <si>
    <t>P08_RP</t>
  </si>
  <si>
    <t>Nombre de rÃ©sidences principales en 2008</t>
  </si>
  <si>
    <t>P13_RP</t>
  </si>
  <si>
    <t>Nombre de rÃ©sidences principales en 2013</t>
  </si>
  <si>
    <t>P18_RP</t>
  </si>
  <si>
    <t>Nombre de rÃ©sidences principales en 2018</t>
  </si>
  <si>
    <t>P08_RSECOCC</t>
  </si>
  <si>
    <t>Nombre de rÃ©sidences secondaires et logements occasionnels en 2008</t>
  </si>
  <si>
    <t>P13_RSECOCC</t>
  </si>
  <si>
    <t>Nombre de rÃ©sidences secondaires et logements occasionnels en 2013</t>
  </si>
  <si>
    <t>P18_RSECOCC</t>
  </si>
  <si>
    <t>Nombre de rÃ©sidences secondaires et logements occasionnels en 2018</t>
  </si>
  <si>
    <t>P08_LOGVAC</t>
  </si>
  <si>
    <t>Nombre de logements vacants en 2008</t>
  </si>
  <si>
    <t>P13_LOGVAC</t>
  </si>
  <si>
    <t>Nombre de logements vacants en 2013</t>
  </si>
  <si>
    <t>P18_LOGVAC</t>
  </si>
  <si>
    <t>Nombre de logements vacants en 2018</t>
  </si>
  <si>
    <t>P08_MAISON</t>
  </si>
  <si>
    <t>Nombre de maisons en 2008</t>
  </si>
  <si>
    <t>P13_MAISON</t>
  </si>
  <si>
    <t>Nombre de maisons en 2013</t>
  </si>
  <si>
    <t>P18_MAISON</t>
  </si>
  <si>
    <t>Nombre de maisons en 2018</t>
  </si>
  <si>
    <t>P08_APPART</t>
  </si>
  <si>
    <t>Nombre d'appartements en 2008</t>
  </si>
  <si>
    <t>P13_APPART</t>
  </si>
  <si>
    <t>Nombre d'appartements en 2013</t>
  </si>
  <si>
    <t>P18_APPART</t>
  </si>
  <si>
    <t>Nombre d'appartements en 2018</t>
  </si>
  <si>
    <t>C08_MEN</t>
  </si>
  <si>
    <t>Nombre de mÃ©nages en 2008</t>
  </si>
  <si>
    <t>C13_MEN</t>
  </si>
  <si>
    <t>Nombre de mÃ©nages en 2013</t>
  </si>
  <si>
    <t>C18_MEN</t>
  </si>
  <si>
    <t>Nombre de mÃ©nages en 2018</t>
  </si>
  <si>
    <t>C08_PMEN</t>
  </si>
  <si>
    <t>Nombre de personnes des mÃ©nages en 2008</t>
  </si>
  <si>
    <t>C13_PMEN</t>
  </si>
  <si>
    <t>Nombre de personnes des mÃ©nages en 2013</t>
  </si>
  <si>
    <t>C18_PMEN</t>
  </si>
  <si>
    <t>Nombre de personnes des mÃ©nages en 2018</t>
  </si>
  <si>
    <t>P08_RP_PROP</t>
  </si>
  <si>
    <t>Nombre de rÃ©sidences principales occupÃ©es par propriÃ©taires en 2008</t>
  </si>
  <si>
    <t>P13_RP_PROP</t>
  </si>
  <si>
    <t>Nombre de rÃ©sidences principales occupÃ©es par propriÃ©taires en 2013</t>
  </si>
  <si>
    <t>P18_RP_PROP</t>
  </si>
  <si>
    <t>Nombre de rÃ©sidences principales occupÃ©es par propriÃ©taires en 2018</t>
  </si>
  <si>
    <t>P08_RP_LOC</t>
  </si>
  <si>
    <t>Nombre de rÃ©sidences principales occupÃ©es par locataires en 2008</t>
  </si>
  <si>
    <t>P13_RP_LOC</t>
  </si>
  <si>
    <t>Nombre de rÃ©sidences principales occupÃ©es par locataires en 2013</t>
  </si>
  <si>
    <t>P18_RP_LOC</t>
  </si>
  <si>
    <t>Nombre de rÃ©sidences principales occupÃ©es par locataires en 2018</t>
  </si>
  <si>
    <t>NAIS0813</t>
  </si>
  <si>
    <t>Nombre de naissances entre 01/01/2008 et 01/01/2013</t>
  </si>
  <si>
    <t>NAIS1318</t>
  </si>
  <si>
    <t>Nombre de naissances entre 01/01/2013 et 01/01/2018</t>
  </si>
  <si>
    <t>DECE0813</t>
  </si>
  <si>
    <t>Nombre de dÃ©cÃ¨s entre 01/01/2008 et 01/01/2013</t>
  </si>
  <si>
    <t>DECE1318</t>
  </si>
  <si>
    <t>Nombre de dÃ©cÃ¨s entre 01/01/2013 et 01/01/2018</t>
  </si>
  <si>
    <t>TXPOP_0818</t>
  </si>
  <si>
    <t>Taux de Croissance Annuel de la population de 2008 a 2018</t>
  </si>
  <si>
    <t>TXPOP_0813</t>
  </si>
  <si>
    <t>Taux de Croissance Annuel de la population de 2008 a 2013</t>
  </si>
  <si>
    <t>TXPOP_1318</t>
  </si>
  <si>
    <t>TM_2008</t>
  </si>
  <si>
    <t>Taille des Menages en 2008</t>
  </si>
  <si>
    <t>TM_2013</t>
  </si>
  <si>
    <t>Taille des Menages en 2013</t>
  </si>
  <si>
    <t>TM_2018</t>
  </si>
  <si>
    <t>Taille des Menages en 2018</t>
  </si>
  <si>
    <t>TXTM_0813</t>
  </si>
  <si>
    <t>Taux de Croissance Annuel de la taille des menages de 2008 a 2013</t>
  </si>
  <si>
    <t>TXTM_1318</t>
  </si>
  <si>
    <t>Taux de Croissance Annuel de la taille des menages de 2013 a 2018</t>
  </si>
  <si>
    <t>TXTM_0818</t>
  </si>
  <si>
    <t>Taux de Croissance Annuel de la taille des menages de 2008 a 2018</t>
  </si>
  <si>
    <t>SRU_OBJ_2017_2019</t>
  </si>
  <si>
    <t>Objectifs 2017-2019</t>
  </si>
  <si>
    <t>SRU_LLS_2017</t>
  </si>
  <si>
    <t>NB de LLS au 01/01/2017</t>
  </si>
  <si>
    <t>SRU_TX_LLS_2017</t>
  </si>
  <si>
    <t>TX de LLS au 01/01/2017</t>
  </si>
  <si>
    <t>SRU_RP_2017</t>
  </si>
  <si>
    <t>NBR RP au 01/01/2017</t>
  </si>
  <si>
    <t>Taux de LLS Ã  atteindre</t>
  </si>
  <si>
    <t>get_sru2020("Taux de LLS Ã  atteindre", CODE_INSEE, rounding=2)</t>
  </si>
  <si>
    <t>SRU_OBJ_2020_2022</t>
  </si>
  <si>
    <t>Objectifs 2020-2022</t>
  </si>
  <si>
    <t>SRU_LLS_2020</t>
  </si>
  <si>
    <t>NB de LLS au 01/01/2020</t>
  </si>
  <si>
    <t>SRU_TX_LLS_2020</t>
  </si>
  <si>
    <t>TX de LLS au 01/01/2020</t>
  </si>
  <si>
    <t>SRU_RP_2020</t>
  </si>
  <si>
    <t>NBR RP au 01/01/2020</t>
  </si>
  <si>
    <t>SRU_LOG3565_2017</t>
  </si>
  <si>
    <t>Logements Totaux a Construire en Modele 35/65 sur Objectif 2017</t>
  </si>
  <si>
    <t>SRU_LOG3565_2020</t>
  </si>
  <si>
    <t>Logements Totaux a Construire en Modele 35/65 sur Objectif 2020</t>
  </si>
  <si>
    <t>SRU_LOG3565_TOTAL</t>
  </si>
  <si>
    <t>Logements Totaux a Construire en Modele 35/65 sur Carence Totale 2020</t>
  </si>
  <si>
    <t>SRU_EVOL_RP</t>
  </si>
  <si>
    <t>Evolution du nombre de Residences Principales</t>
  </si>
  <si>
    <t>SRU_EVOL_CARENCE</t>
  </si>
  <si>
    <t>Evolution de la Carence du aux Residences Principales</t>
  </si>
  <si>
    <t>SRU_LOG_CONSTRUITS</t>
  </si>
  <si>
    <t>Logements Sociaux Construits entre 2017 et 2020</t>
  </si>
  <si>
    <t>ART_TOTAL</t>
  </si>
  <si>
    <t>Total des flux entre NAF et artificialisÃ© sur la pÃ©riode 2009 2020</t>
  </si>
  <si>
    <t>ART_HABITAT</t>
  </si>
  <si>
    <t>Flux NAF vers artificialisÃ© destinÃ© Ã  lâ€™habitat sur la pÃ©riode 2009 2020</t>
  </si>
  <si>
    <t>ART_ACTIVITE</t>
  </si>
  <si>
    <t>Flux NAF vers artificialisÃ© destinÃ© Ã  lâ€™activitÃ© sur la pÃ©riode 2009 2020</t>
  </si>
  <si>
    <t>ART_MIXTE</t>
  </si>
  <si>
    <t>Flux NAF vers artificialisÃ© destinÃ© au mixte sur la pÃ©riode 2009 2020</t>
  </si>
  <si>
    <t>ART_INCONNUE</t>
  </si>
  <si>
    <t>Flux NAF vers artificialisÃ© inconnu sur la pÃ©riode 2009 2020</t>
  </si>
  <si>
    <t>SURFACE_COMMUNE</t>
  </si>
  <si>
    <t>Surface communale en mÂ²</t>
  </si>
  <si>
    <t>ART_POURCENT</t>
  </si>
  <si>
    <t>Part de surface communale artificialisÃ©e (en %)</t>
  </si>
  <si>
    <t>ART_POPULATION</t>
  </si>
  <si>
    <t>MÂ² artificialisÃ© par habitant supplÃ©mentaire</t>
  </si>
  <si>
    <t>ART_MENAGE</t>
  </si>
  <si>
    <t>MÂ² artificialisÃ© par menage supplÃ©mentaire</t>
  </si>
  <si>
    <t>ART_EMPLOI_MENAGE</t>
  </si>
  <si>
    <t>Nombre de mÃ©nages + emplois supplÃ©mentaire par ha artificialisÃ©</t>
  </si>
  <si>
    <t>ART_EMPLOIS_2012</t>
  </si>
  <si>
    <t>Nombre dâ€™emplois 2012</t>
  </si>
  <si>
    <t>ART_EMPLOIS_2017</t>
  </si>
  <si>
    <t>Nombre dâ€™emplois 2017</t>
  </si>
  <si>
    <t>ART_EMPLOIS_1217</t>
  </si>
  <si>
    <t>Variation des Emplois entre 2012 et 2017</t>
  </si>
  <si>
    <t>ART_MENAGES_2012</t>
  </si>
  <si>
    <t>Nombre de menages 2012</t>
  </si>
  <si>
    <t>ART_MENAGES_2017</t>
  </si>
  <si>
    <t>Nombre de menages 2017</t>
  </si>
  <si>
    <t>ART_MENAGES_1217</t>
  </si>
  <si>
    <t>Variation des Menages entre 2012 et 2017</t>
  </si>
  <si>
    <t>ART_POPULATION_2012</t>
  </si>
  <si>
    <t>Population en 2012</t>
  </si>
  <si>
    <t>ART_POPULATION_2017</t>
  </si>
  <si>
    <t>Population en 2017</t>
  </si>
  <si>
    <t>ART_POPULATION_1217</t>
  </si>
  <si>
    <t>Variation Population entre 2012 et 2017</t>
  </si>
  <si>
    <t>Taux de Croissance Annuel de la population de 2013 a 2020</t>
  </si>
  <si>
    <t>Taux de Croissance Annuel de la population de 2020 a 2030</t>
  </si>
  <si>
    <t>Taux de Croissance Annuel de la population de 2030 a 2040</t>
  </si>
  <si>
    <t>Taux de Croissance Annuel de la population de 2040 a 2050</t>
  </si>
  <si>
    <t>Population Dept en 2013</t>
  </si>
  <si>
    <t>Population Dept en 2018</t>
  </si>
  <si>
    <t>Taux Evolution Annuel Population Dept entre 2018 et 2021</t>
  </si>
  <si>
    <t>NB_LGT_TOT_CREES</t>
  </si>
  <si>
    <t>Logements Autorises 2013 2021</t>
  </si>
  <si>
    <t>NB_LGT_TOT_CREES_1316</t>
  </si>
  <si>
    <t>Logements Autorises 2013 2016</t>
  </si>
  <si>
    <t>NB_LGT_TOT_CREES_1721</t>
  </si>
  <si>
    <t>Logements Autorises 2017 2021</t>
  </si>
  <si>
    <t>NB_LGT_TOT_COMMENCES</t>
  </si>
  <si>
    <t>Logements Commences</t>
  </si>
  <si>
    <t>NB_LGT_TOT_COMMENCES_1316</t>
  </si>
  <si>
    <t>Logements Commences entre 2013 et 2016</t>
  </si>
  <si>
    <t>NB_LGT_TOT_COMMENCES_1721</t>
  </si>
  <si>
    <t>Logements Commences entre 2017 et 2021</t>
  </si>
  <si>
    <t>NB_LGT_TX_REALISATION</t>
  </si>
  <si>
    <t>Taux de Logements Commences</t>
  </si>
  <si>
    <t>NB_LGT_TX_REALISATION_1316</t>
  </si>
  <si>
    <t>Taux de Logements Commences entre 2013 et 2016</t>
  </si>
  <si>
    <t>NB_LGT_TX_REALISATION_1721</t>
  </si>
  <si>
    <t>Taux de Logements Commences entre 2017 et 2021</t>
  </si>
  <si>
    <t>NB_LGT_RENOUVELLEMENT</t>
  </si>
  <si>
    <t>Logements en Renouvellement</t>
  </si>
  <si>
    <t>NB_LGT_NOUVEAU</t>
  </si>
  <si>
    <t>Logements Nouveau</t>
  </si>
  <si>
    <t>NB_LGT_PRINCIPAL</t>
  </si>
  <si>
    <t>Logements Principal</t>
  </si>
  <si>
    <t>NB_LGT_SECONDAIRE</t>
  </si>
  <si>
    <t>Logements Secondaire</t>
  </si>
  <si>
    <t>NB_LGT_IND_CREES</t>
  </si>
  <si>
    <t>Nombre de logements individuels crÃ©Ã©s</t>
  </si>
  <si>
    <t>NB_LGT_COL_CREES</t>
  </si>
  <si>
    <t>Nombre de logements collectifs crÃ©Ã©s</t>
  </si>
  <si>
    <t>NB_LGT_DEMOLIS</t>
  </si>
  <si>
    <t>Nombre de logements dÃ©molis</t>
  </si>
  <si>
    <t>NB_LGT_PRET_LOC_SOCIAL</t>
  </si>
  <si>
    <t>Nb de logements locatifs sociaux</t>
  </si>
  <si>
    <t>NB_LGT_PRET_LOC_SOCIAL_1316</t>
  </si>
  <si>
    <t>Logements Sociaux entre 2013 et 2016</t>
  </si>
  <si>
    <t>NB_LGT_PRET_LOC_SOCIAL_1721</t>
  </si>
  <si>
    <t>Logements Sociaux entre 2017 et 2021</t>
  </si>
  <si>
    <t>SITADEL_SUPERFICIE_TERRAIN</t>
  </si>
  <si>
    <t>Superficie du terrain</t>
  </si>
  <si>
    <t>Surface de plancher de la destination ' Habitation ' crÃ©Ã©e par changement de destination</t>
  </si>
  <si>
    <t>Surface de plancher de la destination ' Habitation ' supprimÃ©e (dÃ©molie)</t>
  </si>
  <si>
    <t>Surface de plancher de la destination ' Habitation ' supprimÃ©e par changement de destination</t>
  </si>
  <si>
    <t>Surface de plancher de locaux non rÃ©sidentiels (i.e. autres que d'habitation) existante avant travaux</t>
  </si>
  <si>
    <t>Surface de plancher de locaux non rÃ©sidentiels (i.e. autres que d'habitation) nouvelle construite</t>
  </si>
  <si>
    <t>Surface de plancher de locaux non rÃ©sidentiels (i.e. autres que d'habitation) crÃ©Ã©e par changement de destination</t>
  </si>
  <si>
    <t>Surface de plancher de locaux non rÃ©sidentiels (i.e. autres que d'habitation) dÃ©molie</t>
  </si>
  <si>
    <t>Surface de plancher de locaux non rÃ©sidentiels (i.e. autres que d'habitation) supprimÃ©e par changement de destination</t>
  </si>
  <si>
    <t>Surface de plancher de la destination ' HÃ©bergement hÃ´telier ' existante avant travaux</t>
  </si>
  <si>
    <t>Surface de plancher de la destination ' HÃ©bergement hÃ´telier ' nouvelle construite</t>
  </si>
  <si>
    <t>Surface de plancher de la destination ' HÃ©bergement hÃ´telier ' crÃ©Ã©e par changement de destination</t>
  </si>
  <si>
    <t>Surface de plancher de la destination ' HÃ©bergement hÃ´telier ' dÃ©molie</t>
  </si>
  <si>
    <t>Surface de plancher de la destination ' HÃ©bergement hÃ´telier ' supprimÃ©e par changement de destination</t>
  </si>
  <si>
    <t>Surface de plancher de la destination ' Bureau ' crÃ©Ã©e par changement de destination</t>
  </si>
  <si>
    <t>Surface de plancher de la destination ' Bureau ' dÃ©molie</t>
  </si>
  <si>
    <t>Surface de plancher de la destination ' Bureau ' supprimÃ©e par changement de destination</t>
  </si>
  <si>
    <t>Surface de plancher de la destination ' Commerce ' crÃ©Ã©e par changement de destination</t>
  </si>
  <si>
    <t>Surface de plancher de la destination ' Commerce ' dÃ©molie</t>
  </si>
  <si>
    <t>Surface de plancher de la destination ' Commerce ' supprimÃ©e par changement de destination</t>
  </si>
  <si>
    <t>Surface de plancher de la destination ' Artisanat ' crÃ©Ã©e par changement de destination</t>
  </si>
  <si>
    <t>Surface de plancher de la destination ' Artisanat ' dÃ©molie</t>
  </si>
  <si>
    <t>Surface de plancher de la destination ' Artisanat ' supprimÃ©e par changement de destination</t>
  </si>
  <si>
    <t>Surface de plancher de la destination ' Industrie ' crÃ©Ã©e par changement de destination</t>
  </si>
  <si>
    <t>Surface de plancher de la destination ' Industrie ' dÃ©molie</t>
  </si>
  <si>
    <t>Surface de plancher de la destination ' Industrie ' supprimÃ©e par changement de destination</t>
  </si>
  <si>
    <t>Surface de plancher de la destination ' Exploitation agricole ou forestiÃ¨re ' existante avant travaux</t>
  </si>
  <si>
    <t>Surface de plancher de la destination ' Exploitation agricole ou forestiÃ¨re ' nouvelle construite</t>
  </si>
  <si>
    <t>Surface de plancher de la destination ' Exploitation agricole ou forestiÃ¨re ' crÃ©Ã©e par changement de destination</t>
  </si>
  <si>
    <t>Surface de plancher de la destination ' Exploitation agricole ou forestiÃ¨re ' dÃ©molie</t>
  </si>
  <si>
    <t>Surface de plancher de la destination ' Exploitation agricole ou forestiÃ¨re ' supprimÃ©e par changement de destination</t>
  </si>
  <si>
    <t>Surface de plancher de la destination ' EntrepÃ´t ' existante avant travaux</t>
  </si>
  <si>
    <t>Surface de plancher de la destination ' EntrepÃ´t ' nouvelle construite</t>
  </si>
  <si>
    <t>Surface de plancher de la destination ' EntrepÃ´t ' crÃ©Ã©e par changement de destination</t>
  </si>
  <si>
    <t>Surface de plancher de la destination ' EntrepÃ´t ' dÃ©molie</t>
  </si>
  <si>
    <t>Surface de plancher de la destination ' EntrepÃ´t ' supprimÃ©e par changement de destination</t>
  </si>
  <si>
    <t>Surface de plancher de la destination ' Services publics ou d'intÃ©rÃªt collectif' existante avant travaux</t>
  </si>
  <si>
    <t>Surface de plancher de la destination ' Services publics ou d'intÃ©rÃªt collectif ' nouvelle construite</t>
  </si>
  <si>
    <t>Surface de plancher de la destination ' Services publics ou d'intÃ©rÃªt collectif ' crÃ©Ã©e par changement de destination</t>
  </si>
  <si>
    <t>Surface de plancher de la destination ' Services publics ou d'intÃ©rÃªt collectif ' dÃ©molie</t>
  </si>
  <si>
    <t>Surface de plancher de la destination ' Services publics ou d'intÃ©rÃªt collectif ' supprimÃ©e par changement de destination</t>
  </si>
  <si>
    <t>projectionsREG["Unnamed: 2"][ REG ] * 1000</t>
  </si>
  <si>
    <t>projectionsREG["Unnamed: 7"][ REG ] * 1000</t>
  </si>
  <si>
    <t>projectionsREG["Unnamed: 9"][ REG ] * 1000</t>
  </si>
  <si>
    <t>projectionsREG["Unnamed: 19"][ REG ] * 1000</t>
  </si>
  <si>
    <t>projectionsREG["Unnamed: 29"][ REG ] * 1000</t>
  </si>
  <si>
    <t>round(calc_after(2030, POP_2030, 2040, TX_POP_3040))</t>
  </si>
  <si>
    <t>round(calc_after(2040, POP_2040, 2050, TX_POP_4050))</t>
  </si>
  <si>
    <t>calc_taux(2020, POP_2020, 2030, POP_2030, rounding=3)</t>
  </si>
  <si>
    <t>calc_taux(2030, POP_2030, 2040, POP_2040, rounding=3)</t>
  </si>
  <si>
    <t>calc_taux(2040, POP_2040, 2050, POP_2050, rounding=3)</t>
  </si>
  <si>
    <t>round(POP_2020 / LOG_2020, 3)</t>
  </si>
  <si>
    <t>round(POP_2030 / LOG_2030, 3)</t>
  </si>
  <si>
    <t>round(POP_2040 / LOG_2040, 3)</t>
  </si>
  <si>
    <t>round(POP_2050 / LOG_2050, 3)</t>
  </si>
  <si>
    <t>round((P18_RSECOCC) / (P18_RP + P18_RSECOCC + P18_LOGVAC), 4)</t>
  </si>
  <si>
    <t>round((P18_LOGVAC)  / (P18_RP + P18_RSECOCC + P18_LOGVAC), 4)</t>
  </si>
  <si>
    <t># Donnees Commune Calculees</t>
  </si>
  <si>
    <t>calc_taux(2008, P08_POP, 2018, P18_POP)</t>
  </si>
  <si>
    <t>calc_taux(2008, P08_POP, 2013, P13_POP)</t>
  </si>
  <si>
    <t>calc_taux(2013, P13_POP, 2018, P18_POP)</t>
  </si>
  <si>
    <t>round(C08_PMEN / C08_MEN, 3)</t>
  </si>
  <si>
    <t>round(C13_PMEN / C13_MEN, 3)</t>
  </si>
  <si>
    <t>round(C18_PMEN / C18_MEN, 3)</t>
  </si>
  <si>
    <t>calc_taux(2008, TM_2008, 2013, TM_2013)</t>
  </si>
  <si>
    <t>calc_taux(2013, TM_2013, 2018, TM_2018)</t>
  </si>
  <si>
    <t>calc_taux(2008, TM_2008, 2018, TM_2018)</t>
  </si>
  <si>
    <t>calc_taux(2008, P08_POP, 2018, P18_POP, rounding=3)</t>
  </si>
  <si>
    <t>calc_taux(2008, P08_POP, 2013, P13_POP, rounding=3)</t>
  </si>
  <si>
    <t>calc_taux(2013, P13_POP, 2018, P18_POP, rounding=3)</t>
  </si>
  <si>
    <t>calc_taux(2008, TM_2008, 2018, TM_2018, rounding=3)</t>
  </si>
  <si>
    <t>calc_taux(2008, TM_2008, 2013, TM_2013, rounding=3)</t>
  </si>
  <si>
    <t>calc_taux(2013, TM_2013, 2018, TM_2018, rounding=3)</t>
  </si>
  <si>
    <t>get_sru2020("Taux de LLS à atteindre", code_insee, rounding=2)</t>
  </si>
  <si>
    <t>get_sru2017("Objectifs SRU 2017-2019", code_insee, rounding=0)</t>
  </si>
  <si>
    <t>get_sru2017("NB de LLS au 01/01/2017", code_insee, rounding=0)</t>
  </si>
  <si>
    <t>get_sru2017("TX de LLS au 01/01/2017", code_insee, rounding=4)</t>
  </si>
  <si>
    <t>get_sru2020("Objectifs SRU 2020-2022", code_insee, rounding=0)</t>
  </si>
  <si>
    <t>get_sru2020("NB de LLS au 01/01/2020", code_insee, rounding=0)</t>
  </si>
  <si>
    <t>get_sru2020("TX de LLS au 01/01/2020", code_insee, rounding=4)</t>
  </si>
  <si>
    <t>get_sru2020("NBR RP au 01/01/2020", code_insee, rounding=0)</t>
  </si>
  <si>
    <t>Total des flux entre NAF et artificialisé sur la période 2009 2020</t>
  </si>
  <si>
    <t>Flux NAF vers artificialisé destiné à l’habitat sur la période 2009 2020</t>
  </si>
  <si>
    <t>Flux NAF vers artificialisé destiné à l’activité sur la période 2009 2020</t>
  </si>
  <si>
    <t>Flux NAF vers artificialisé destiné au mixte sur la période 2009 2020</t>
  </si>
  <si>
    <t>Flux NAF vers artificialisé inconnu sur la période 2009 2020</t>
  </si>
  <si>
    <t>Surface communale en m²</t>
  </si>
  <si>
    <t>Part de surface communale artificialisée (en %)</t>
  </si>
  <si>
    <t>M² artificialisé par habitant supplémentaire</t>
  </si>
  <si>
    <t>M² artificialisé par menage supplémentaire</t>
  </si>
  <si>
    <t>Nombre de ménages + emplois supplémentaire par ha artificialisé</t>
  </si>
  <si>
    <t>Nombre d’emplois 2012</t>
  </si>
  <si>
    <t>Nombre d’emplois 2017</t>
  </si>
  <si>
    <t>get_art("nafart0920", code_insee)</t>
  </si>
  <si>
    <t>get_art("arthab0920", code_insee)</t>
  </si>
  <si>
    <t>get_art("artact0920", code_insee)</t>
  </si>
  <si>
    <t>get_art("artmix0920", code_insee)</t>
  </si>
  <si>
    <t>get_art("artinc0920", code_insee)</t>
  </si>
  <si>
    <t>get_art("surfcom20", code_insee)</t>
  </si>
  <si>
    <t>get_art("artcom0920", code_insee)</t>
  </si>
  <si>
    <t>get_art("artpop1217", code_insee)</t>
  </si>
  <si>
    <t>get_art("menhab1217", code_insee)</t>
  </si>
  <si>
    <t>get_art("mepart1217", code_insee)</t>
  </si>
  <si>
    <t>get_art("emp12", code_insee)</t>
  </si>
  <si>
    <t>get_art("emp17", code_insee)</t>
  </si>
  <si>
    <t>get_art("emp1217", code_insee)</t>
  </si>
  <si>
    <t>get_art("men12", code_insee)</t>
  </si>
  <si>
    <t>get_art("men17", code_insee)</t>
  </si>
  <si>
    <t>get_art("men1217", code_insee)</t>
  </si>
  <si>
    <t>get_art("pop12", code_insee)</t>
  </si>
  <si>
    <t>get_art("pop17", code_insee)</t>
  </si>
  <si>
    <t>get_art("pop1217", code_insee)</t>
  </si>
  <si>
    <t>0 if SURFACE_COMMUNE  == 0 else round(100 * ART_TOTAL / SURFACE_COMMUNE, 3)</t>
  </si>
  <si>
    <t>com_sitadel['NB_LGT_TOT_CREES'].sum()</t>
  </si>
  <si>
    <t>com_sitadel1721['NB_LGT_TOT_CREES'].sum()</t>
  </si>
  <si>
    <t>log_commences['NB_LGT_TOT_CREES'].sum() + log_termines['NB_LGT_TOT_CREES'].sum()</t>
  </si>
  <si>
    <t>log_commences1316['NB_LGT_TOT_CREES'].sum() + log_termines1316['NB_LGT_TOT_CREES'].sum()</t>
  </si>
  <si>
    <t>log_commences1721['NB_LGT_TOT_CREES'].sum() + log_termines1721['NB_LGT_TOT_CREES'].sum()</t>
  </si>
  <si>
    <t>log_renouv['NB_LGT_TOT_CREES'].sum()</t>
  </si>
  <si>
    <t>log_nouveau['NB_LGT_TOT_CREES'].sum()</t>
  </si>
  <si>
    <t>log_principal['NB_LGT_TOT_CREES'].sum()</t>
  </si>
  <si>
    <t>log_secondaire['NB_LGT_TOT_CREES'].sum()</t>
  </si>
  <si>
    <t>com_sitadel['NB_LGT_IND_CREES'].sum()</t>
  </si>
  <si>
    <t>com_sitadel['NB_LGT_COL_CREES'].sum()</t>
  </si>
  <si>
    <t>com_sitadel['NB_LGT_DEMOLIS'].sum()</t>
  </si>
  <si>
    <t>com_sitadel['NB_LGT_PRET_LOC_SOCIAL'].sum()</t>
  </si>
  <si>
    <t>com_sitadel1316['NB_LGT_PRET_LOC_SOCIAL'].sum()</t>
  </si>
  <si>
    <t>com_sitadel['SUPERFICIE_TERRAIN'].sum()</t>
  </si>
  <si>
    <t>com_sitadel1721['NB_LGT_PRET_LOC_SOCIAL'].sum()</t>
  </si>
  <si>
    <t>Nombre de logements individuels crees</t>
  </si>
  <si>
    <t>Nombre de logements collectifs crees</t>
  </si>
  <si>
    <t>Nombre de logements demolis</t>
  </si>
  <si>
    <t>0 if NB_LGT_TOT_CREES == 0 else NB_LGT_TOT_COMMENCES / NB_LGT_TOT_CREES</t>
  </si>
  <si>
    <t>0 if NB_LGT_TOT_CREES_1721 == 0 else NB_LGT_TOT_COMMENCES_1721 / NB_LGT_TOT_CREES_1721</t>
  </si>
  <si>
    <t>0 if NB_LGT_TOT_CREES_1316 == 0 else NB_LGT_TOT_COMMENCES_1316 / NB_LGT_TOT_CREES_1316</t>
  </si>
  <si>
    <t># Test Metriques</t>
  </si>
  <si>
    <t xml:space="preserve"># Donnees SRU - Calculs </t>
  </si>
  <si>
    <t xml:space="preserve"># Donnees Artificialisation - Calculs </t>
  </si>
  <si>
    <t>Evolution de la population en nombre de 2008 a 2013</t>
  </si>
  <si>
    <t>Evolution de la population en nombre de 2013 a 2018</t>
  </si>
  <si>
    <t># Extraction des Donnees Sitadel Logements</t>
  </si>
  <si>
    <t># Donnees Projections EPCI 2013-2050</t>
  </si>
  <si>
    <t>get_sru2017("NBR RP au 01/01/2017", code_insee, rounding=0)</t>
  </si>
  <si>
    <t>com_sitadel1316['NB_LGT_TOT_CREES'].sum()</t>
  </si>
  <si>
    <t># Test Diganostics</t>
  </si>
  <si>
    <t>#  Diganostics SRU</t>
  </si>
  <si>
    <t>#  Diganostics Logements</t>
  </si>
  <si>
    <t>#  Diganostics Artificialisation</t>
  </si>
  <si>
    <t>TX_RES_VAC_18&lt;0.05</t>
  </si>
  <si>
    <t>TX_RES_SEC_18&lt;0.10</t>
  </si>
  <si>
    <t>Taux de Residences Secondaires - moins de 10%</t>
  </si>
  <si>
    <t>Taux de Residences Secondaires - plus de 10%</t>
  </si>
  <si>
    <t>COD_VAR</t>
  </si>
  <si>
    <t>LIB_VAR</t>
  </si>
  <si>
    <t>LIB_VAR_LONG</t>
  </si>
  <si>
    <t>TYPE_VAR</t>
  </si>
  <si>
    <t>Population en 2018 (princ)</t>
  </si>
  <si>
    <t>NUM</t>
  </si>
  <si>
    <t>P18_POP0014</t>
  </si>
  <si>
    <t>Pop 0-14 ans en 2018 (princ)</t>
  </si>
  <si>
    <t>Nombre de personnes de 0 Ã  14 ans en 2018</t>
  </si>
  <si>
    <t>P18_POP1529</t>
  </si>
  <si>
    <t>Pop 15-29 ans en 2018 (princ)</t>
  </si>
  <si>
    <t>Nombre de personnes de 15 Ã  29 ans en 2018</t>
  </si>
  <si>
    <t>P18_POP3044</t>
  </si>
  <si>
    <t>Pop 30-44 ans en 2018 (princ)</t>
  </si>
  <si>
    <t>Nombre de personnes de 30 Ã  44 ans en 2018</t>
  </si>
  <si>
    <t>P18_POP4559</t>
  </si>
  <si>
    <t>Pop 45-59 ans en 2018 (princ)</t>
  </si>
  <si>
    <t>Nombre de personnes de 45 Ã  59 ans en 2018</t>
  </si>
  <si>
    <t>P18_POP6074</t>
  </si>
  <si>
    <t>Pop 60-74 ans en 2018 (princ)</t>
  </si>
  <si>
    <t>Nombre de personnes de 60 Ã  74 ans en 2018</t>
  </si>
  <si>
    <t>P18_POP7589</t>
  </si>
  <si>
    <t>Pop 75-89 ans en 2018 (princ)</t>
  </si>
  <si>
    <t>Nombre de personnes de 75 Ã  89 ans en 2018</t>
  </si>
  <si>
    <t>P18_POP90P</t>
  </si>
  <si>
    <t>Pop 90 ans ou plus en 2018 (princ)</t>
  </si>
  <si>
    <t>Nombre de personnes de 90 ans ou plus en 2018</t>
  </si>
  <si>
    <t>P18_POPH</t>
  </si>
  <si>
    <t>Pop Hommes en 2018 (princ)</t>
  </si>
  <si>
    <t>Nombre total d'hommes en 2018</t>
  </si>
  <si>
    <t>P18_H0014</t>
  </si>
  <si>
    <t>Pop Hommes 0-14 ans en 2018 (princ)</t>
  </si>
  <si>
    <t>Nombre d'hommes de 0 Ã  14 ans en 2018</t>
  </si>
  <si>
    <t>P18_H1529</t>
  </si>
  <si>
    <t>Pop Hommes 15-29 ans en 2018 (princ)</t>
  </si>
  <si>
    <t>Nombre d'hommes de 15 Ã  29 ans en 2018</t>
  </si>
  <si>
    <t>P18_H3044</t>
  </si>
  <si>
    <t>Pop Hommes 30-44 ans en 2018 (princ)</t>
  </si>
  <si>
    <t>Nombre d'hommes de 30 Ã  44 ans en 2018</t>
  </si>
  <si>
    <t>P18_H4559</t>
  </si>
  <si>
    <t>Pop Hommes 45-59 ans en 2018 (princ)</t>
  </si>
  <si>
    <t>Nombre d'hommes de 45 Ã  59 ans en 2018</t>
  </si>
  <si>
    <t>P18_H6074</t>
  </si>
  <si>
    <t>Pop Hommes 60-74 ans en 2018 (princ)</t>
  </si>
  <si>
    <t>Nombre d'hommes de 60 Ã  74 ans en 2018</t>
  </si>
  <si>
    <t>P18_H7589</t>
  </si>
  <si>
    <t>Pop Hommes 75-89 ans en 2018 (princ)</t>
  </si>
  <si>
    <t>Nombre d'hommes de 75 Ã  89 ans en 2018</t>
  </si>
  <si>
    <t>P18_H90P</t>
  </si>
  <si>
    <t>Pop Hommes 90 ans ou plus en 2018 (princ)</t>
  </si>
  <si>
    <t>Nombre d'hommes de 90 ans ou plus en 2018</t>
  </si>
  <si>
    <t>P18_H0019</t>
  </si>
  <si>
    <t>Pop Hommes 0-19 ans en 2018  (princ)</t>
  </si>
  <si>
    <t>Nombre d'hommes de 0 Ã  19 ans en 2018</t>
  </si>
  <si>
    <t>P18_H2064</t>
  </si>
  <si>
    <t>Pop Hommes 20-64 ans en 2018 (princ)</t>
  </si>
  <si>
    <t>Nombre d'hommes de 20 Ã  64 ans en 2018</t>
  </si>
  <si>
    <t>P18_H65P</t>
  </si>
  <si>
    <t>Pop Hommes 65 ans ou plus en 2018 (princ)</t>
  </si>
  <si>
    <t>Nombre d'hommes de 65 ans ou plus en 2018</t>
  </si>
  <si>
    <t>P18_POPF</t>
  </si>
  <si>
    <t>Pop Femmes en 2018 (princ)</t>
  </si>
  <si>
    <t>Nombre total de femmes en 2018</t>
  </si>
  <si>
    <t>P18_F0014</t>
  </si>
  <si>
    <t>Pop Femmes 0-14 ans en 2018 (princ)</t>
  </si>
  <si>
    <t>Nombre de femmes de 0 Ã  14 ans en 2018</t>
  </si>
  <si>
    <t>P18_F1529</t>
  </si>
  <si>
    <t>Pop Femmes 15-29 ans en 2018 (princ)</t>
  </si>
  <si>
    <t>Nombre de femmes de 15 Ã  29 ans en 2018</t>
  </si>
  <si>
    <t>P18_F3044</t>
  </si>
  <si>
    <t>Pop Femmes 30-44 ans en 2018 (princ)</t>
  </si>
  <si>
    <t>Nombre de femmes de 30 Ã  44 ans en 2018</t>
  </si>
  <si>
    <t>P18_F4559</t>
  </si>
  <si>
    <t>Pop Femmes 45-59 ans en 2018 (princ)</t>
  </si>
  <si>
    <t>Nombre de femmes de 45 Ã  59 ans en 2018</t>
  </si>
  <si>
    <t>P18_F6074</t>
  </si>
  <si>
    <t>Pop Femmes 60-74 ans en 2018 (princ)</t>
  </si>
  <si>
    <t>Nombre de femmes de 60 Ã  74 ans en 2018</t>
  </si>
  <si>
    <t>P18_F7589</t>
  </si>
  <si>
    <t>Pop Femmes 75-89 ans en 2018 (princ)</t>
  </si>
  <si>
    <t>Nombre de femmes de 75 Ã  89 ans en 2018</t>
  </si>
  <si>
    <t>P18_F90P</t>
  </si>
  <si>
    <t>Pop Femmes 90 ans ou plus en 2018 (princ)</t>
  </si>
  <si>
    <t>Nombre de femmes de 90 ans ou plus en 2018</t>
  </si>
  <si>
    <t>P18_F0019</t>
  </si>
  <si>
    <t>Pop Femmes 0-19 ans en 2018 (princ)</t>
  </si>
  <si>
    <t>Nombre de femmes de 0 Ã  19 ans en 2018</t>
  </si>
  <si>
    <t>P18_F2064</t>
  </si>
  <si>
    <t>Pop Femmes 20-64 ans en 2018 (princ)</t>
  </si>
  <si>
    <t>Nombre de femmes de 20 Ã  64 ans en 2018</t>
  </si>
  <si>
    <t>P18_F65P</t>
  </si>
  <si>
    <t>Pop Femmes 65 ans ou plus en 2018 (princ)</t>
  </si>
  <si>
    <t>Nombre de femmes de 65 ans ou plus en 2018</t>
  </si>
  <si>
    <t>P18_POP01P</t>
  </si>
  <si>
    <t>Pop 1 an ou plus en 2018 localisÃ©e 1 an auparavant (princ)</t>
  </si>
  <si>
    <t>Nombre de personnes de 1 an ou plus localisÃ© 1 an auparavant en 2018</t>
  </si>
  <si>
    <t>P18_POP01P_IRAN1</t>
  </si>
  <si>
    <t>Pop 1 an ou plus habitant 1 an avt mÃªme logt en 2018 (princ)</t>
  </si>
  <si>
    <t>Nombre de personnes de 1 an ou plus habitant 1 an auparavant le mÃªme logement en 2018</t>
  </si>
  <si>
    <t>P18_POP01P_IRAN2</t>
  </si>
  <si>
    <t>Pop 1 an ou plus habitant 1 an avt autre logt mÃªme commune en 2018 (princ)</t>
  </si>
  <si>
    <t>Nombre de personnes de 1 an ou plus habitant 1 an auparavant un autre logement de la mÃªme commune en 2018</t>
  </si>
  <si>
    <t>P18_POP01P_IRAN3</t>
  </si>
  <si>
    <t>Pop 1 an ou plus habitant 1 an avt autre commune mÃªme dÃ©pt en 2018 (princ)</t>
  </si>
  <si>
    <t>Nombre de personnes de 1 an ou plus habitant 1 an auparavant une autre commune du mÃªme dÃ©partement en 2018</t>
  </si>
  <si>
    <t>P18_POP01P_IRAN4</t>
  </si>
  <si>
    <t>Pop 1 an ou plus habitant 1 an avt autre dÃ©pt mÃªme rÃ©gion en 2018 (princ)</t>
  </si>
  <si>
    <t>Nombre de personnes de 1 an ou plus habitant 1 an auparavant un autre dÃ©partement de la mÃªme rÃ©gion en 2018</t>
  </si>
  <si>
    <t>P18_POP01P_IRAN5</t>
  </si>
  <si>
    <t>Pop 1 an ou plus habitant 1 an avt autre rÃ©gion mÃ©tropole en 2018 (princ)</t>
  </si>
  <si>
    <t>Nombre de personnes de 1 an ou plus habitant 1 an auparavant une autre rÃ©gion de France mÃ©tropolitaine en 2018</t>
  </si>
  <si>
    <t>P18_POP01P_IRAN6</t>
  </si>
  <si>
    <t>Pop 1 an ou plus habitant 1 an avt un Dom en 2018 (princ)</t>
  </si>
  <si>
    <t>Nombre de personnes de 1 an ou plus habitant 1 an auparavant dans un dÃ©partement d'outre-mer en 2018</t>
  </si>
  <si>
    <t>P18_POP01P_IRAN7</t>
  </si>
  <si>
    <t>Pop 1 an ou plus habitant 1 an avt hors mÃ©tro ou Dom en 2018 (princ)</t>
  </si>
  <si>
    <t>Nombre de personnes de 1 an ou plus habitant 1 an auparavant hors de France mÃ©tropolitaine ou d'un DÃ©partement d'outre-mer en 2018</t>
  </si>
  <si>
    <t>P18_POP0114_IRAN2P</t>
  </si>
  <si>
    <t>Pop 1-14 ans habitant 1 an avt autre logt en 2018 (princ)</t>
  </si>
  <si>
    <t>Nombre de personnes de 1 Ã  14 ans habitant 1 an auparavant un autre logement en 2018</t>
  </si>
  <si>
    <t>P18_POP0114_IRAN2</t>
  </si>
  <si>
    <t>Pop 1-14 ans habitant 1 an avt autre logt mÃªme commune en 2018 (princ)</t>
  </si>
  <si>
    <t>Nombre de personnes de 1 Ã  14 ans habitant 1 an auparavant un autre logement de la mÃªme commune en 2018</t>
  </si>
  <si>
    <t>P18_POP0114_IRAN3P</t>
  </si>
  <si>
    <t>Pop 1-14 ans habitant 1 an avt autre commune en 2018 (princ)</t>
  </si>
  <si>
    <t>Nombre de personnes de 1 Ã  14 ans habitant 1 an auparavant une autre commune en 2018</t>
  </si>
  <si>
    <t>P18_POP1524_IRAN2P</t>
  </si>
  <si>
    <t>Pop 15-24 ans habitant 1 an avt autre logt en 2018 (princ)</t>
  </si>
  <si>
    <t>Nombre de personnes de 15 Ã  24 ans habitant 1 an auparavant un autre logement en 2018</t>
  </si>
  <si>
    <t>P18_POP1524_IRAN2</t>
  </si>
  <si>
    <t>Pop 15-24 ans habitant 1 an avt autre logt mÃªme commune en 2018 (princ)</t>
  </si>
  <si>
    <t>Nombre de personnes de 15 Ã  24 ans habitant 1 an auparavant un autre logement de la mÃªme commune en 2018</t>
  </si>
  <si>
    <t>P18_POP1524_IRAN3P</t>
  </si>
  <si>
    <t>Pop 15-24 ans habitant 1 an avt autre commune en 2018 (princ)</t>
  </si>
  <si>
    <t>Nombre de personnes de 15 Ã  24 ans habitant 1 an auparavant une autre commune en 2018</t>
  </si>
  <si>
    <t>P18_POP2554_IRAN2P</t>
  </si>
  <si>
    <t>Pop 25-54 ans habitant 1 an avt autre logt en 2018 (princ)</t>
  </si>
  <si>
    <t>Nombre de personnes de 25 Ã  54 ans habitant 1 an auparavant un autre logement en 2018</t>
  </si>
  <si>
    <t>P18_POP2554_IRAN2</t>
  </si>
  <si>
    <t>Pop 25-54 ans habitant 1 an avt autre logt mÃªme commune en 2018 (princ)</t>
  </si>
  <si>
    <t>Nombre de personnes de 25 Ã  54 ans habitant 1 an auparavant un autre logement de la mÃªme commune en 2018</t>
  </si>
  <si>
    <t>P18_POP2554_IRAN3P</t>
  </si>
  <si>
    <t>Pop 25-54 ans habitant 1 an avt autre commune en 2018 (princ)</t>
  </si>
  <si>
    <t>Nombre de personnes de 25 Ã  54 ans habitant 1 an auparavant une autre commune en 2018</t>
  </si>
  <si>
    <t>P18_POP55P_IRAN2P</t>
  </si>
  <si>
    <t>Pop 55 ans ou plus habitant 1 an avt autre logt en 2018 (princ)</t>
  </si>
  <si>
    <t>Nombre de personnes de 55 ans ou plus habitant 1 an auparavant un autre logement en 2018</t>
  </si>
  <si>
    <t>P18_POP55P_IRAN2</t>
  </si>
  <si>
    <t>Pop 55 ans ou plus habitant 1 an avt autre logt mÃªme commune en 2018 (princ)</t>
  </si>
  <si>
    <t>Nombre de personnes de 55 ans ou plus habitant 1 an auparavant un autre logement de la mÃªme commune en 2018</t>
  </si>
  <si>
    <t>P18_POP55P_IRAN3P</t>
  </si>
  <si>
    <t>Pop 55 ans ou plus habitant 1 an avt autre commune en 2018 (princ)</t>
  </si>
  <si>
    <t>Nombre de personnes de 55 ans ou plus habitant 1 an auparavant une autre commune en 2018</t>
  </si>
  <si>
    <t>C18_POP15P</t>
  </si>
  <si>
    <t>Pop 15 ans ou plus en 2018 (compl)</t>
  </si>
  <si>
    <t>Nombre de personnes de 15 ans ou plus en 2018</t>
  </si>
  <si>
    <t>C18_POP15P_CS1</t>
  </si>
  <si>
    <t>Pop 15 ans ou plus Agriculteurs exploitants en 2018 (compl)</t>
  </si>
  <si>
    <t>Nombre de personnes de 15 ans ou plus Agriculteurs exploitants en 2018</t>
  </si>
  <si>
    <t>C18_POP15P_CS2</t>
  </si>
  <si>
    <t>Pop 15 ans ou plus Artisans, Comm., Chefs entr. en 2018 (compl)</t>
  </si>
  <si>
    <t>Nombre de personnes de 15 ans ou plus Artisans, CommerÃ§ants, Chefs d'entreprise en 2018</t>
  </si>
  <si>
    <t>C18_POP15P_CS3</t>
  </si>
  <si>
    <t>Pop 15 ans ou plus Cadres, Prof. intel. sup. en 2018 (compl)</t>
  </si>
  <si>
    <t>Nombre de personnes de 15 ans ou plus Cadres et Professions intellectuelles supÃ©rieures en 2018</t>
  </si>
  <si>
    <t>C18_POP15P_CS4</t>
  </si>
  <si>
    <t>Pop 15 ans ou plus Prof. intermÃ©diaires  en 2018 (compl)</t>
  </si>
  <si>
    <t>Nombre de personnes de 15 ans ou plus Professions intermÃ©diaires en 2018</t>
  </si>
  <si>
    <t>C18_POP15P_CS5</t>
  </si>
  <si>
    <t>Pop 15 ans ou plus EmployÃ©s en 2018 (compl)</t>
  </si>
  <si>
    <t>Nombre de personnes de 15 ans ou plus EmployÃ©s en 2018</t>
  </si>
  <si>
    <t>C18_POP15P_CS6</t>
  </si>
  <si>
    <t>Pop 15 ans ou plus Ouvriers en 2018 (compl)</t>
  </si>
  <si>
    <t>Nombre de personnes de 15 ans ou plus Ouvriers en 2018</t>
  </si>
  <si>
    <t>C18_POP15P_CS7</t>
  </si>
  <si>
    <t>Pop 15 ans ou plus RetraitÃ©s en 2018 (compl)</t>
  </si>
  <si>
    <t>Nombre de personnes de 15 ans ou plus RetraitÃ©s en 2018</t>
  </si>
  <si>
    <t>C18_POP15P_CS8</t>
  </si>
  <si>
    <t>Pop 15 ans ou plus Autres en 2018 (compl)</t>
  </si>
  <si>
    <t>Nombre de personnes de 15 ans ou plus Autres sans activitÃ© professionnelle en 2018</t>
  </si>
  <si>
    <t>C18_H15P</t>
  </si>
  <si>
    <t>Pop 15 ans ou plus Hommes en 2018 (compl)</t>
  </si>
  <si>
    <t>Nombre d'hommes de 15 ans ou plus en 2018</t>
  </si>
  <si>
    <t>C18_H15P_CS1</t>
  </si>
  <si>
    <t>Pop 15 ans ou plus Hommes Agriculteurs exploitants en 2018 (compl)</t>
  </si>
  <si>
    <t>Nombre d'hommes de 15 ans ou plus Agriculteurs exploitants en 2018</t>
  </si>
  <si>
    <t>C18_H15P_CS2</t>
  </si>
  <si>
    <t>Pop 15 ans ou plus Hommes Artisans, Comm., Chefs entr. en 2018 (compl)</t>
  </si>
  <si>
    <t>Nombre d'hommes de 15 ans ou plus Artisans, CommerÃ§ants, Chefs d'entreprise en 2018</t>
  </si>
  <si>
    <t>C18_H15P_CS3</t>
  </si>
  <si>
    <t>Pop 15 ans ou plus Hommes Cadres, Prof. intel. sup. en 2018 (compl)</t>
  </si>
  <si>
    <t>Nombre d'hommes de 15 ans ou plus Cadres et Professions intellectuelles supÃ©rieures en 2018</t>
  </si>
  <si>
    <t>C18_H15P_CS4</t>
  </si>
  <si>
    <t>Pop 15 ans ou plus Hommes Prof. intermÃ©diaires en 2018 (compl)</t>
  </si>
  <si>
    <t>Nombre d'hommes de 15 ans ou plus Professions intermÃ©diaires en 2018</t>
  </si>
  <si>
    <t>C18_H15P_CS5</t>
  </si>
  <si>
    <t>Pop 15 ans ou plus Hommes EmployÃ©s en 2018 (compl)</t>
  </si>
  <si>
    <t>Nombre d'hommes de 15 ans ou plus EmployÃ©s en 2018</t>
  </si>
  <si>
    <t>C18_H15P_CS6</t>
  </si>
  <si>
    <t>Pop 15 ans ou plus Hommes Ouvriers en 2018 (compl)</t>
  </si>
  <si>
    <t>Nombre d'hommes de 15 ans ou plus Ouvriers en 2018</t>
  </si>
  <si>
    <t>C18_H15P_CS7</t>
  </si>
  <si>
    <t>Pop 15 ans ou plus Hommes RetraitÃ©s en 2018 (compl)</t>
  </si>
  <si>
    <t>Nombre d'hommes de 15 ans ou plus RetraitÃ©s en 2018</t>
  </si>
  <si>
    <t>C18_H15P_CS8</t>
  </si>
  <si>
    <t>Pop 15 ans ou plus Hommes Autres en 2018 (compl)</t>
  </si>
  <si>
    <t>Nombre d'hommes de 15 ans ou plus Autres sans activitÃ© professionnelle en 2018</t>
  </si>
  <si>
    <t>C18_F15P</t>
  </si>
  <si>
    <t>Pop 15 ans ou plus Femmes en 2018 (compl)</t>
  </si>
  <si>
    <t>Nombre de femmes de 15 ans ou plus en 2018</t>
  </si>
  <si>
    <t>C18_F15P_CS1</t>
  </si>
  <si>
    <t>Pop 15 ans ou plus Femmes Agriculteurs exploitants en 2018 (compl)</t>
  </si>
  <si>
    <t>Nombre de femmes de 15 ans ou plus Agriculteurs exploitants en 2018</t>
  </si>
  <si>
    <t>C18_F15P_CS2</t>
  </si>
  <si>
    <t>Pop 15 ans ou plus Femmes Artisans, Comm., Chefs entr. en 2018 (compl)</t>
  </si>
  <si>
    <t>Nombre de femmes de 15 ans ou plus Artisans, CommerÃ§ants, Chefs d'entreprise en 2018</t>
  </si>
  <si>
    <t>C18_F15P_CS3</t>
  </si>
  <si>
    <t>Pop 15 ans ou plus Femmes Cadres, Prof. intel. sup. en 2018 (compl)</t>
  </si>
  <si>
    <t>Nombre de femmes de 15 ans ou plus Cadres et Professions intellectuelles supÃ©rieures en 2018</t>
  </si>
  <si>
    <t>C18_F15P_CS4</t>
  </si>
  <si>
    <t>Pop 15 ans ou plus Femmes Prof. intermÃ©diaires en 2018 (compl)</t>
  </si>
  <si>
    <t>Nombre de femmes de 15 ans ou plus Professions intermÃ©diaires en 2018</t>
  </si>
  <si>
    <t>C18_F15P_CS5</t>
  </si>
  <si>
    <t>Pop 15 ans ou plus Femmes EmployÃ©s en 2018 (compl)</t>
  </si>
  <si>
    <t>Nombre de femmes de 15 ans ou plus EmployÃ©s en 2018</t>
  </si>
  <si>
    <t>C18_F15P_CS6</t>
  </si>
  <si>
    <t>Pop 15 ans ou plus Femmes Ouvriers en 2018 (compl)</t>
  </si>
  <si>
    <t>Nombre de femmes de 15 ans ou plus Ouvriers en 2018</t>
  </si>
  <si>
    <t>C18_F15P_CS7</t>
  </si>
  <si>
    <t>Pop 15 ans ou plus Femmes RetraitÃ©s en 2018 (compl)</t>
  </si>
  <si>
    <t>Nombre de femmes de 15 ans ou plus RetraitÃ©s en 2018</t>
  </si>
  <si>
    <t>C18_F15P_CS8</t>
  </si>
  <si>
    <t>Pop 15 ans ou plus Femmes Autres en 2018 (compl)</t>
  </si>
  <si>
    <t>Nombre de femmes de 15 ans ou plus Autres sans activitÃ© professionnelle en 2018</t>
  </si>
  <si>
    <t>C18_POP1524</t>
  </si>
  <si>
    <t>Pop 15-24 ans en 2018 (compl)</t>
  </si>
  <si>
    <t>Nombre de personnes de 15 Ã  24 ans en 2018</t>
  </si>
  <si>
    <t>C18_POP1524_CS1</t>
  </si>
  <si>
    <t>Pop 15-24 ans Agriculteurs exploitants en 2018 (compl)</t>
  </si>
  <si>
    <t>Nombre de personnes de 15 Ã  24 ans Agriculteurs exploitants en 2018</t>
  </si>
  <si>
    <t>C18_POP1524_CS2</t>
  </si>
  <si>
    <t>Pop 15-24 ans Artisans, Comm., Chefs entr. en 2018 (compl)</t>
  </si>
  <si>
    <t>Nombre de personnes de 15 Ã  24 ans Artisans, commerÃ§ants, chefs d'entreprise en 2018</t>
  </si>
  <si>
    <t>C18_POP1524_CS3</t>
  </si>
  <si>
    <t>Pop 15-24 ans Cadres, Prof. intel. sup. en 2018 (compl)</t>
  </si>
  <si>
    <t>Nombre de personnes de 15-24 ans Cadres et Professions intellectuelles supÃ©rieures en 2018</t>
  </si>
  <si>
    <t>C18_POP1524_CS4</t>
  </si>
  <si>
    <t>Pop 15-24 ans Prof. intermÃ©diaires en 2018 (compl)</t>
  </si>
  <si>
    <t>Nombre de personnes de 15 Ã  24 ans Professions intermÃ©diaires en 2018</t>
  </si>
  <si>
    <t>C18_POP1524_CS5</t>
  </si>
  <si>
    <t>Pop 15-24 ans EmployÃ©s en 2018 (compl)</t>
  </si>
  <si>
    <t>Nombre de personnes de 15 Ã  24 ans EmployÃ©s en 2018</t>
  </si>
  <si>
    <t>C18_POP1524_CS6</t>
  </si>
  <si>
    <t>Pop 15-24 ans Ouvriers en 2018 (compl)</t>
  </si>
  <si>
    <t>Nombre de personnes de 15 Ã  24 ans Ouvriers en 2018</t>
  </si>
  <si>
    <t>C18_POP1524_CS7</t>
  </si>
  <si>
    <t>Pop 15-24 ans RetraitÃ©s en 2018 (compl)</t>
  </si>
  <si>
    <t>Nombre de personnes de 15 Ã  24 ans RetraitÃ©s en 2018</t>
  </si>
  <si>
    <t>C18_POP1524_CS8</t>
  </si>
  <si>
    <t>Pop 15-24 ans Autres en 2018 (compl)</t>
  </si>
  <si>
    <t>Nombre de personnes de 15 Ã  24 ans Autres sans activitÃ© professionnelle en 2018</t>
  </si>
  <si>
    <t>C18_POP2554</t>
  </si>
  <si>
    <t>Pop 25-54 ans en 2018 (compl)</t>
  </si>
  <si>
    <t>Nombre de personnes de 25 Ã  54 ans en 2018</t>
  </si>
  <si>
    <t>C18_POP2554_CS1</t>
  </si>
  <si>
    <t>Pop 25-54 ans Agriculteurs exploitants en 2018 (compl)</t>
  </si>
  <si>
    <t>Nombre de personnes de 25 Ã  54 ans Agriculteurs exploitants en 2018</t>
  </si>
  <si>
    <t>C18_POP2554_CS2</t>
  </si>
  <si>
    <t>Pop 25-54 ans Artisans, Comm., Chefs entr. en 2018 (compl)</t>
  </si>
  <si>
    <t>Nombre de personnes de 25 Ã  54 ans Artisans, commerÃ§ants, chefs d'entreprise en 2018</t>
  </si>
  <si>
    <t>C18_POP2554_CS3</t>
  </si>
  <si>
    <t>Pop 25-54 ans Cadres, Prof. intel. sup. en 2018 (compl)</t>
  </si>
  <si>
    <t>Nombre de personnes de 25 Ã  54 ans Cadres et Professions intellectuelles supÃ©rieures en 2018</t>
  </si>
  <si>
    <t>C18_POP2554_CS4</t>
  </si>
  <si>
    <t>Pop 25-54 ans Prof. intermÃ©diaires en 2018 (compl)</t>
  </si>
  <si>
    <t>Nombre de personnes de 25 Ã  54 ans Professions intermÃ©diaires en 2018</t>
  </si>
  <si>
    <t>C18_POP2554_CS5</t>
  </si>
  <si>
    <t>Pop 25-54 ans EmployÃ©s en 2018 (compl)</t>
  </si>
  <si>
    <t>Nombre de personnes de 25 Ã  54 ans EmployÃ©s en 2018</t>
  </si>
  <si>
    <t>C18_POP2554_CS6</t>
  </si>
  <si>
    <t>Pop 25-54 ans Ouvriers en 2018 (compl)</t>
  </si>
  <si>
    <t>Nombre de personnes de 25 Ã  54 ans Ouvriers en 2018</t>
  </si>
  <si>
    <t>C18_POP2554_CS7</t>
  </si>
  <si>
    <t>Pop 25-54 ans RetraitÃ©s en 2018 (compl)</t>
  </si>
  <si>
    <t>Nombre de personnes de 25 Ã  54 ans RetraitÃ©s en 2018</t>
  </si>
  <si>
    <t>C18_POP2554_CS8</t>
  </si>
  <si>
    <t>Pop 25-54 ans Autres en 2018 (compl)</t>
  </si>
  <si>
    <t>Nombre de personnes de 25 Ã  54 ans Autres sans activitÃ© professionnelle en 2018</t>
  </si>
  <si>
    <t>C18_POP55P</t>
  </si>
  <si>
    <t>Pop 55 ans ou plus en 2018 (compl)</t>
  </si>
  <si>
    <t>Nombre de personnes de 55 ans ou plus en 2018</t>
  </si>
  <si>
    <t>C18_POP55P_CS1</t>
  </si>
  <si>
    <t>Pop 55 ans ou plus Agriculteurs exploitants en 2018 (compl)</t>
  </si>
  <si>
    <t>Nombre de personnes de 55 ans ou plus Agriculteurs exploitants en 2018</t>
  </si>
  <si>
    <t>C18_POP55P_CS2</t>
  </si>
  <si>
    <t>Pop 55 ans ou plus Artisans, Comm., Chefs entr. en 2018 (compl)</t>
  </si>
  <si>
    <t>Nombre de personnes de 55 ans ou plus Artisans, commerÃ§ants, chefs d'entreprise en 2018</t>
  </si>
  <si>
    <t>C18_POP55P_CS3</t>
  </si>
  <si>
    <t>Pop 55 ans ou plus Cadres, Prof. intel. sup. en 2018 (compl)</t>
  </si>
  <si>
    <t>Nombre de personnes de 55 ans ou plus Cadres et Professions intellectuelles supÃ©rieures en 2018</t>
  </si>
  <si>
    <t>C18_POP55P_CS4</t>
  </si>
  <si>
    <t>Pop 55 ans ou plus Prof. intermÃ©diaires en 2018 (compl)</t>
  </si>
  <si>
    <t>Nombre de personnes de 55 ans ou plus Professions intermÃ©diaires en 2018</t>
  </si>
  <si>
    <t>C18_POP55P_CS5</t>
  </si>
  <si>
    <t>Pop 55 ans ou plus EmployÃ©s en 2018 (compl)</t>
  </si>
  <si>
    <t>Nombre de personnes de 55 ans ou plus EmployÃ©s en 2018</t>
  </si>
  <si>
    <t>C18_POP55P_CS6</t>
  </si>
  <si>
    <t>Pop 55 ans ou plus Ouvriers en 2018 (compl)</t>
  </si>
  <si>
    <t>Nombre de personnes de 55 ans ou plus Ouvriers en 2018</t>
  </si>
  <si>
    <t>C18_POP55P_CS7</t>
  </si>
  <si>
    <t>Pop 55 ans ou plus RetraitÃ©s en 2018 (compl)</t>
  </si>
  <si>
    <t>Nombre de personnes de 55 ans ou plus RetraitÃ©s en 2018</t>
  </si>
  <si>
    <t>C18_POP55P_CS8</t>
  </si>
  <si>
    <t>Pop 55 ans ou plus Autres en 2018 (compl)</t>
  </si>
  <si>
    <t>Nombre de personnes de 55 ans ou plus Autres sans activitÃ© professionnelle en 2018</t>
  </si>
  <si>
    <t>Population en 2013 (princ)</t>
  </si>
  <si>
    <t>P13_POP0014</t>
  </si>
  <si>
    <t>Pop 0-14 ans en 2013 (princ)</t>
  </si>
  <si>
    <t>Nombre de personnes de 0 Ã  14 ans en 2013</t>
  </si>
  <si>
    <t>P13_POP1529</t>
  </si>
  <si>
    <t>Pop 15-29 ans en 2013 (princ)</t>
  </si>
  <si>
    <t>Nombre de personnes de 15 Ã  29 ans en 2013</t>
  </si>
  <si>
    <t>P13_POP3044</t>
  </si>
  <si>
    <t>Pop 30-44 ans en 2013 (princ)</t>
  </si>
  <si>
    <t>Nombre de personnes de 30 Ã  44 ans en 2013</t>
  </si>
  <si>
    <t>P13_POP4559</t>
  </si>
  <si>
    <t>Pop 45-59 ans en 2013 (princ)</t>
  </si>
  <si>
    <t>Nombre de personnes de 45 Ã  59 ans en 2013</t>
  </si>
  <si>
    <t>P13_POP6074</t>
  </si>
  <si>
    <t>Pop 60-74 ans en 2013 (princ)</t>
  </si>
  <si>
    <t>Nombre de personnes de 60 Ã  74 ans en 2013</t>
  </si>
  <si>
    <t>P13_POP7589</t>
  </si>
  <si>
    <t>Pop 75-89 ans en 2013 (princ)</t>
  </si>
  <si>
    <t>Nombre de personnes de 75 Ã  89 ans en 2013</t>
  </si>
  <si>
    <t>P13_POP90P</t>
  </si>
  <si>
    <t>Pop 90 ans ou plus en 2013 (princ)</t>
  </si>
  <si>
    <t>Nombre de personnes de 90 ans ou plus en 2013</t>
  </si>
  <si>
    <t>P13_POPH</t>
  </si>
  <si>
    <t>Pop Hommes en 2013 (princ)</t>
  </si>
  <si>
    <t>Nombre total d'hommes en 2013</t>
  </si>
  <si>
    <t>P13_H0014</t>
  </si>
  <si>
    <t>Pop Hommes 0-14 ans en 2013 (princ)</t>
  </si>
  <si>
    <t>Nombre d'hommes de 0 Ã  14 ans en 2013</t>
  </si>
  <si>
    <t>P13_H1529</t>
  </si>
  <si>
    <t>Pop Hommes 15-29 ans en 2013 (princ)</t>
  </si>
  <si>
    <t>Nombre d'hommes de 15 Ã  29 ans en 2013</t>
  </si>
  <si>
    <t>P13_H3044</t>
  </si>
  <si>
    <t>Pop Hommes 30-44 ans en 2013 (princ)</t>
  </si>
  <si>
    <t>Nombre d'hommes de 30 Ã  44 ans en 2013</t>
  </si>
  <si>
    <t>P13_H4559</t>
  </si>
  <si>
    <t>Pop Hommes 45-59 ans en 2013 (princ)</t>
  </si>
  <si>
    <t>Nombre d'hommes de 45 Ã  59 ans en 2013</t>
  </si>
  <si>
    <t>P13_H6074</t>
  </si>
  <si>
    <t>Pop Hommes 60-74 ans en 2013 (princ)</t>
  </si>
  <si>
    <t>Nombre d'hommes de 60 Ã  74 ans en 2013</t>
  </si>
  <si>
    <t>P13_H7589</t>
  </si>
  <si>
    <t>Pop Hommes 75-89 ans en 2013 (princ)</t>
  </si>
  <si>
    <t>Nombre d'hommes de 75 Ã  89 ans en 2013</t>
  </si>
  <si>
    <t>P13_H90P</t>
  </si>
  <si>
    <t>Pop Hommes 90 ans ou plus en 2013 (princ)</t>
  </si>
  <si>
    <t>Nombre d'hommes de 90 ans ou plus en 2013</t>
  </si>
  <si>
    <t>P13_H0019</t>
  </si>
  <si>
    <t>Pop Hommes 0-19 ans en 2013  (princ)</t>
  </si>
  <si>
    <t>Nombre d'hommes de 0 Ã  19 ans en 2013</t>
  </si>
  <si>
    <t>P13_H2064</t>
  </si>
  <si>
    <t>Pop Hommes 20-64 ans en 2013 (princ)</t>
  </si>
  <si>
    <t>Nombre d'hommes de 20 Ã  64 ans en 2013</t>
  </si>
  <si>
    <t>P13_H65P</t>
  </si>
  <si>
    <t>Pop Hommes 65 ans ou plus en 2013 (princ)</t>
  </si>
  <si>
    <t>Nombre d'hommes de 65 ans ou plus en 2013</t>
  </si>
  <si>
    <t>P13_POPF</t>
  </si>
  <si>
    <t>Pop Femmes en 2013 (princ)</t>
  </si>
  <si>
    <t>Nombre total de femmes en 2013</t>
  </si>
  <si>
    <t>P13_F0014</t>
  </si>
  <si>
    <t>Pop Femmes 0-14 ans en 2013 (princ)</t>
  </si>
  <si>
    <t>Nombre de femmes de 0 Ã  14 ans en 2013</t>
  </si>
  <si>
    <t>P13_F1529</t>
  </si>
  <si>
    <t>Pop Femmes 15-29 ans en 2013 (princ)</t>
  </si>
  <si>
    <t>Nombre de femmes de 15 Ã  29 ans en 2013</t>
  </si>
  <si>
    <t>P13_F3044</t>
  </si>
  <si>
    <t>Pop Femmes 30-44 ans en 2013 (princ)</t>
  </si>
  <si>
    <t>Nombre de femmes de 30 Ã  44 ans en 2013</t>
  </si>
  <si>
    <t>P13_F4559</t>
  </si>
  <si>
    <t>Pop Femmes 45-59 ans en 2013 (princ)</t>
  </si>
  <si>
    <t>Nombre de femmes de 45 Ã  59 ans en 2013</t>
  </si>
  <si>
    <t>P13_F6074</t>
  </si>
  <si>
    <t>Pop Femmes 60-74 ans en 2013 (princ)</t>
  </si>
  <si>
    <t>Nombre de femmes de 60 Ã  74 ans en 2013</t>
  </si>
  <si>
    <t>P13_F7589</t>
  </si>
  <si>
    <t>Pop Femmes 75-89 ans en 2013 (princ)</t>
  </si>
  <si>
    <t>Nombre de femmes de 75 Ã  89 ans en 2013</t>
  </si>
  <si>
    <t>P13_F90P</t>
  </si>
  <si>
    <t>Pop Femmes 90 ans ou plus en 2013 (princ)</t>
  </si>
  <si>
    <t>Nombre de femmes de 90 ans ou plus en 2013</t>
  </si>
  <si>
    <t>P13_F0019</t>
  </si>
  <si>
    <t>Pop Femmes 0-19 ans en 2013 (princ)</t>
  </si>
  <si>
    <t>Nombre de femmes de 0 Ã  19 ans en 2013</t>
  </si>
  <si>
    <t>P13_F2064</t>
  </si>
  <si>
    <t>Pop Femmes 20-64 ans en 2013 (princ)</t>
  </si>
  <si>
    <t>Nombre de femmes de 20 Ã  64 ans en 2013</t>
  </si>
  <si>
    <t>P13_F65P</t>
  </si>
  <si>
    <t>Pop Femmes 65 ans ou plus en 2013 (princ)</t>
  </si>
  <si>
    <t>Nombre de femmes de 65 ans ou plus en 2013</t>
  </si>
  <si>
    <t>P13_POP01P</t>
  </si>
  <si>
    <t>Pop 1 an ou plus en 2013 localisÃ©e 1 an auparavant (princ)</t>
  </si>
  <si>
    <t>Nombre de personnes de 1 an ou plus localisÃ© 1 an auparavant en 2013</t>
  </si>
  <si>
    <t>P13_POP01P_IRAN1</t>
  </si>
  <si>
    <t>Pop 1 an ou plus habitant 1 an avt mÃªme logt en 2013 (princ)</t>
  </si>
  <si>
    <t>Nombre de personnes de 1 an ou plus habitant 1 an auparavant le mÃªme logement en 2013</t>
  </si>
  <si>
    <t>P13_POP01P_IRAN2</t>
  </si>
  <si>
    <t>Pop 1 an ou plus habitant 1 an avt autre logt mÃªme commune en 2013 (princ)</t>
  </si>
  <si>
    <t>Nombre de personnes de 1 an ou plus habitant 1 an auparavant un autre logement de la mÃªme commune en 2013</t>
  </si>
  <si>
    <t>P13_POP01P_IRAN3</t>
  </si>
  <si>
    <t>Pop 1 an ou plus habitant 1 an avt autre commune mÃªme dÃ©pt en 2013 (princ)</t>
  </si>
  <si>
    <t>Nombre de personnes de 1 an ou plus habitant 1 an auparavant une autre commune du mÃªme dÃ©partement en 2013</t>
  </si>
  <si>
    <t>P13_POP01P_IRAN4</t>
  </si>
  <si>
    <t>Pop 1 an ou plus habitant 1 an avt autre dÃ©pt mÃªme rÃ©gion en 2013 (princ)</t>
  </si>
  <si>
    <t>Nombre de personnes de 1 an ou plus habitant 1 an auparavant un autre dÃ©partement de la mÃªme rÃ©gion en 2013</t>
  </si>
  <si>
    <t>P13_POP01P_IRAN5</t>
  </si>
  <si>
    <t>Pop 1 an ou plus habitant 1 an avt autre rÃ©gion mÃ©tropole en 2013 (princ)</t>
  </si>
  <si>
    <t>Nombre de personnes de 1 an ou plus habitant 1 an auparavant une autre rÃ©gion de France mÃ©tropolitaine en 2013</t>
  </si>
  <si>
    <t>P13_POP01P_IRAN6</t>
  </si>
  <si>
    <t>Pop 1 an ou plus habitant 1 an avt un Dom en 2013 (princ)</t>
  </si>
  <si>
    <t>Nombre de personnes de 1 an ou plus habitant 1 an auparavant dans un dÃ©partement d'outre-mer en 2013</t>
  </si>
  <si>
    <t>P13_POP01P_IRAN7</t>
  </si>
  <si>
    <t>Pop 1 an ou plus habitant 1 an avt hors mÃ©tro ou Dom en 2013 (princ)</t>
  </si>
  <si>
    <t>Nombre de personnes de 1 an ou plus habitant 1 an auparavant hors de France mÃ©tropolitaine ou d'un DÃ©partement d'outre-mer en 2013</t>
  </si>
  <si>
    <t>P13_POP0114_IRAN2P</t>
  </si>
  <si>
    <t>Pop 1-14 ans habitant 1 an avt autre logt en 2013 (princ)</t>
  </si>
  <si>
    <t>Nombre de personnes de 1 Ã  14 ans habitant 1 an auparavant un autre logement en 2013</t>
  </si>
  <si>
    <t>P13_POP0114_IRAN2</t>
  </si>
  <si>
    <t>Pop 1-14 ans habitant 1 an avt autre logt mÃªme commune en 2013 (princ)</t>
  </si>
  <si>
    <t>Nombre de personnes de 1 Ã  14 ans habitant 1 an auparavant un autre logement de la mÃªme commune en 2013</t>
  </si>
  <si>
    <t>P13_POP0114_IRAN3P</t>
  </si>
  <si>
    <t>Pop 1-14 ans habitant 1 an avt autre commune en 2013 (princ)</t>
  </si>
  <si>
    <t>Nombre de personnes de 1 Ã  14 ans habitant 1 an auparavant une autre commune en 2013</t>
  </si>
  <si>
    <t>P13_POP1524_IRAN2P</t>
  </si>
  <si>
    <t>Pop 15-24 ans habitant 1 an avt autre logt en 2013 (princ)</t>
  </si>
  <si>
    <t>Nombre de personnes de 15 Ã  24 ans habitant 1 an auparavant un autre logement en 2013</t>
  </si>
  <si>
    <t>P13_POP1524_IRAN2</t>
  </si>
  <si>
    <t>Pop 15-24 ans habitant 1 an avt autre logt mÃªme commune en 2013 (princ)</t>
  </si>
  <si>
    <t>Nombre de personnes de 15 Ã  24 ans habitant 1 an auparavant un autre logement de la mÃªme commune en 2013</t>
  </si>
  <si>
    <t>P13_POP1524_IRAN3P</t>
  </si>
  <si>
    <t>Pop 15-24 ans habitant 1 an avt autre commune en 2013 (princ)</t>
  </si>
  <si>
    <t>Nombre de personnes de 15 Ã  24 ans habitant 1 an auparavant une autre commune en 2013</t>
  </si>
  <si>
    <t>P13_POP2554_IRAN2P</t>
  </si>
  <si>
    <t>Pop 25-54 ans habitant 1 an avt autre logt en 2013 (princ)</t>
  </si>
  <si>
    <t>Nombre de personnes de 25 Ã  54 ans habitant 1 an auparavant un autre logement en 2013</t>
  </si>
  <si>
    <t>P13_POP2554_IRAN2</t>
  </si>
  <si>
    <t>Pop 25-54 ans habitant 1 an avt autre logt mÃªme commune en 2013 (princ)</t>
  </si>
  <si>
    <t>Nombre de personnes de 25 Ã  54 ans habitant 1 an auparavant un autre logement de la mÃªme commune en 2013</t>
  </si>
  <si>
    <t>P13_POP2554_IRAN3P</t>
  </si>
  <si>
    <t>Pop 25-54 ans habitant 1 an avt autre commune en 2013 (princ)</t>
  </si>
  <si>
    <t>Nombre de personnes de 25 Ã  54 ans habitant 1 an auparavant une autre commune en 2013</t>
  </si>
  <si>
    <t>P13_POP55P_IRAN2P</t>
  </si>
  <si>
    <t>Pop 55 ans ou plus habitant 1 an avt autre logt en 2013 (princ)</t>
  </si>
  <si>
    <t>Nombre de personnes de 55 ans ou plus habitant 1 an auparavant un autre logement en 2013</t>
  </si>
  <si>
    <t>P13_POP55P_IRAN2</t>
  </si>
  <si>
    <t>Pop 55 ans ou plus habitant 1 an avt autre logt mÃªme commune en 2013 (princ)</t>
  </si>
  <si>
    <t>Nombre de personnes de 55 ans ou plus habitant 1 an auparavant un autre logement de la mÃªme commune en 2013</t>
  </si>
  <si>
    <t>P13_POP55P_IRAN3P</t>
  </si>
  <si>
    <t>Pop 55 ans ou plus habitant 1 an avt autre commune en 2013 (princ)</t>
  </si>
  <si>
    <t>Nombre de personnes de 55 ans ou plus habitant 1 an auparavant une autre commune en 2013</t>
  </si>
  <si>
    <t>C13_POP15P</t>
  </si>
  <si>
    <t>Pop 15 ans ou plus en 2013 (compl)</t>
  </si>
  <si>
    <t>Nombre de personnes de 15 ans ou plus en 2013</t>
  </si>
  <si>
    <t>C13_POP15P_CS1</t>
  </si>
  <si>
    <t>Pop 15 ans ou plus Agriculteurs exploitants en 2013 (compl)</t>
  </si>
  <si>
    <t>Nombre de personnes de 15 ans ou plus Agriculteurs exploitants en 2013</t>
  </si>
  <si>
    <t>C13_POP15P_CS2</t>
  </si>
  <si>
    <t>Pop 15 ans ou plus Artisans, Comm., Chefs entr. en 2013 (compl)</t>
  </si>
  <si>
    <t>Nombre de personnes de 15 ans ou plus Artisans, CommerÃ§ants, Chefs d'entreprise en 2013</t>
  </si>
  <si>
    <t>C13_POP15P_CS3</t>
  </si>
  <si>
    <t>Pop 15 ans ou plus Cadres, Prof. intel. sup. en 2013 (compl)</t>
  </si>
  <si>
    <t>Nombre de personnes de 15 ans ou plus Cadres et Professions intellectuelles supÃ©rieures en 2013</t>
  </si>
  <si>
    <t>C13_POP15P_CS4</t>
  </si>
  <si>
    <t>Pop 15 ans ou plus Prof. intermÃ©diaires  en 2013 (compl)</t>
  </si>
  <si>
    <t>Nombre de personnes de 15 ans ou plus Professions intermÃ©diaires en 2013</t>
  </si>
  <si>
    <t>C13_POP15P_CS5</t>
  </si>
  <si>
    <t>Pop 15 ans ou plus EmployÃ©s en 2013 (compl)</t>
  </si>
  <si>
    <t>Nombre de personnes de 15 ans ou plus EmployÃ©s en 2013</t>
  </si>
  <si>
    <t>C13_POP15P_CS6</t>
  </si>
  <si>
    <t>Pop 15 ans ou plus Ouvriers en 2013 (compl)</t>
  </si>
  <si>
    <t>Nombre de personnes de 15 ans ou plus Ouvriers en 2013</t>
  </si>
  <si>
    <t>C13_POP15P_CS7</t>
  </si>
  <si>
    <t>Pop 15 ans ou plus RetraitÃ©s  en 2013 (compl)</t>
  </si>
  <si>
    <t>Nombre de personnes de 15 ans ou plus RetraitÃ©s en 2013</t>
  </si>
  <si>
    <t>C13_POP15P_CS8</t>
  </si>
  <si>
    <t>Pop 15 ans ou plus Autres en 2013 (compl)</t>
  </si>
  <si>
    <t>Nombre de personnes de 15 ans ou plus Autres sans activitÃ© professionnelle en 2013</t>
  </si>
  <si>
    <t>C13_H15P</t>
  </si>
  <si>
    <t>Pop 15 ans ou plus Hommes en 2013 (compl)</t>
  </si>
  <si>
    <t>Nombre d'hommes de 15 ans ou plus en 2013</t>
  </si>
  <si>
    <t>C13_H15P_CS1</t>
  </si>
  <si>
    <t>Pop 15 ans ou plus Hommes Agriculteurs exploitants en 2013 (compl)</t>
  </si>
  <si>
    <t>Nombre d'hommes de 15 ans ou plus Agriculteurs exploitants en 2013</t>
  </si>
  <si>
    <t>C13_H15P_CS2</t>
  </si>
  <si>
    <t>Pop 15 ans ou plus Hommes Artisans, Comm., Chefs entr. en 2013 (compl)</t>
  </si>
  <si>
    <t>Nombre d'hommes de 15 ans ou plus Artisans, CommerÃ§ants, Chefs d'entreprise en 2013</t>
  </si>
  <si>
    <t>C13_H15P_CS3</t>
  </si>
  <si>
    <t>Pop 15 ans ou plus Hommes Cadres, Prof. intel. sup. en 2013 (compl)</t>
  </si>
  <si>
    <t>Nombre d'hommes de 15 ans ou plus Cadres et Professions intellectuelles supÃ©rieures en 2013</t>
  </si>
  <si>
    <t>C13_H15P_CS4</t>
  </si>
  <si>
    <t>Pop 15 ans ou plus Hommes Prof. intermÃ©diaires en 2013 (compl)</t>
  </si>
  <si>
    <t>Nombre d'hommes de 15 ans ou plus Professions intermÃ©diaires en 2013</t>
  </si>
  <si>
    <t>C13_H15P_CS5</t>
  </si>
  <si>
    <t>Pop 15 ans ou plus Hommes EmployÃ©s en 2013 (compl)</t>
  </si>
  <si>
    <t>Nombre d'hommes de 15 ans ou plus EmployÃ©s en 2013</t>
  </si>
  <si>
    <t>C13_H15P_CS6</t>
  </si>
  <si>
    <t>Pop 15 ans ou plus Hommes Ouvriers en 2013 (compl)</t>
  </si>
  <si>
    <t>Nombre d'hommes de 15 ans ou plus Ouvriers en 2013</t>
  </si>
  <si>
    <t>C13_H15P_CS7</t>
  </si>
  <si>
    <t>Pop 15 ans ou plus Hommes RetraitÃ©s en 2013 (compl)</t>
  </si>
  <si>
    <t>Nombre d'hommes de 15 ans ou plus RetraitÃ©s en 2013</t>
  </si>
  <si>
    <t>C13_H15P_CS8</t>
  </si>
  <si>
    <t>Pop 15 ans ou plus Hommes Autres en 2013 (compl)</t>
  </si>
  <si>
    <t>Nombre d'hommes de 15 ans ou plus Autres sans activitÃ© professionnelle en 2013</t>
  </si>
  <si>
    <t>C13_F15P</t>
  </si>
  <si>
    <t>Pop 15 ans ou plus Femmes en 2013 (compl)</t>
  </si>
  <si>
    <t>Nombre de femmes de 15 ans ou plus en 2013</t>
  </si>
  <si>
    <t>C13_F15P_CS1</t>
  </si>
  <si>
    <t>Pop 15 ans ou plus Femmes Agriculteurs exploitants en 2013 (compl)</t>
  </si>
  <si>
    <t>Nombre de femmes de 15 ans ou plus Agriculteurs exploitants en 2013</t>
  </si>
  <si>
    <t>C13_F15P_CS2</t>
  </si>
  <si>
    <t>Pop 15 ans ou plus Femmes Artisans, Comm., Chefs entr. en 2013 (compl)</t>
  </si>
  <si>
    <t>Nombre de femmes de 15 ans ou plus Artisans, CommerÃ§ants, Chefs d'entreprise en 2013</t>
  </si>
  <si>
    <t>C13_F15P_CS3</t>
  </si>
  <si>
    <t>Pop 15 ans ou plus Femmes Cadres, Prof. intel. sup. en 2013 (compl)</t>
  </si>
  <si>
    <t>Nombre de femmes de 15 ans ou plus Cadres et Professions intellectuelles supÃ©rieures en 2013</t>
  </si>
  <si>
    <t>C13_F15P_CS4</t>
  </si>
  <si>
    <t>Pop 15 ans ou plus Femmes Prof. intermÃ©diaires en 2013 (compl)</t>
  </si>
  <si>
    <t>Nombre de femmes de 15 ans ou plus Professions intermÃ©diaires en 2013</t>
  </si>
  <si>
    <t>C13_F15P_CS5</t>
  </si>
  <si>
    <t>Pop 15 ans ou plus Femmes EmployÃ©s en 2013 (compl)</t>
  </si>
  <si>
    <t>Nombre de femmes de 15 ans ou plus EmployÃ©s en 2013</t>
  </si>
  <si>
    <t>C13_F15P_CS6</t>
  </si>
  <si>
    <t>Pop 15 ans ou plus Femmes Ouvriers en 2013 (compl)</t>
  </si>
  <si>
    <t>Nombre de femmes de 15 ans ou plus Ouvriers en 2013</t>
  </si>
  <si>
    <t>C13_F15P_CS7</t>
  </si>
  <si>
    <t>Pop 15 ans ou plus Femmes RetraitÃ©s en 2013 (compl)</t>
  </si>
  <si>
    <t>Nombre de femmes de 15 ans ou plus RetraitÃ©s en 2013</t>
  </si>
  <si>
    <t>C13_F15P_CS8</t>
  </si>
  <si>
    <t>Pop 15 ans ou plus Femmes Autres en 2013 (compl)</t>
  </si>
  <si>
    <t>Nombre de femmes de 15 ans ou plus Autres sans activitÃ© professionnelle en 2013</t>
  </si>
  <si>
    <t>C13_POP1524</t>
  </si>
  <si>
    <t>Pop 15-24 ans en 2013 (compl)</t>
  </si>
  <si>
    <t>Nombre de personnes de 15 Ã  24 ans en 2013</t>
  </si>
  <si>
    <t>C13_POP1524_CS1</t>
  </si>
  <si>
    <t>Pop 15-24 ans Agriculteurs exploitants en 2013 (compl)</t>
  </si>
  <si>
    <t>Nombre de personnes de 15 Ã  24 ans Agriculteurs exploitants en 2013</t>
  </si>
  <si>
    <t>C13_POP1524_CS2</t>
  </si>
  <si>
    <t>Pop 15-24 ans Artisans, Comm., Chefs entr. en 2013 (compl)</t>
  </si>
  <si>
    <t>Nombre de personnes de 15 Ã  24 ans Artisans, commerÃ§ants, chefs d'entreprise en 2013</t>
  </si>
  <si>
    <t>C13_POP1524_CS3</t>
  </si>
  <si>
    <t>Pop 15-24 ans Cadres, Prof. intel. sup. en 2013 (compl)</t>
  </si>
  <si>
    <t>Nombre de personnes de 15-24 ans Cadres et Professions intellectuelles supÃ©rieures en 2013</t>
  </si>
  <si>
    <t>C13_POP1524_CS4</t>
  </si>
  <si>
    <t>Pop 15-24 ans Prof. intermÃ©diaires en 2013 (compl)</t>
  </si>
  <si>
    <t>Nombre de personnes de 15 Ã  24 ans Professions intermÃ©diaires en 2013</t>
  </si>
  <si>
    <t>C13_POP1524_CS5</t>
  </si>
  <si>
    <t>Pop 15-24 ans EmployÃ©s en 2013 (compl)</t>
  </si>
  <si>
    <t>Nombre de personnes de 15 Ã  24 ans EmployÃ©s en 2013</t>
  </si>
  <si>
    <t>C13_POP1524_CS6</t>
  </si>
  <si>
    <t>Pop 15-24 ans Ouvriers en 2013 (compl)</t>
  </si>
  <si>
    <t>Nombre de personnes de 15 Ã  24 ans Ouvriers en 2013</t>
  </si>
  <si>
    <t>C13_POP1524_CS7</t>
  </si>
  <si>
    <t>Pop 15-24 ans RetraitÃ©s en 2013 (compl)</t>
  </si>
  <si>
    <t>Nombre de personnes de 15 Ã  24 ans RetraitÃ©s en 2013</t>
  </si>
  <si>
    <t>C13_POP1524_CS8</t>
  </si>
  <si>
    <t>Pop 15-24 ans Autres en 2013 (compl)</t>
  </si>
  <si>
    <t>Nombre de personnes de 15 Ã  24 ans Autres sans activitÃ© professionnelle en 2013</t>
  </si>
  <si>
    <t>C13_POP2554</t>
  </si>
  <si>
    <t>Pop 25-54 ans en 2013 (compl)</t>
  </si>
  <si>
    <t>Nombre de personnes de 25 Ã  54 ans en 2013</t>
  </si>
  <si>
    <t>C13_POP2554_CS1</t>
  </si>
  <si>
    <t>Pop 25-54 ans Agriculteurs exploitants en 2013 (compl)</t>
  </si>
  <si>
    <t>Nombre de personnes de 25 Ã  54 ans Agriculteurs exploitants en 2013</t>
  </si>
  <si>
    <t>C13_POP2554_CS2</t>
  </si>
  <si>
    <t>Pop 25-54 ans Artisans, Comm., Chefs entr. en 2013 (compl)</t>
  </si>
  <si>
    <t>Nombre de personnes de 25 Ã  54 ans Artisans, commerÃ§ants, chefs d'entreprise en 2013</t>
  </si>
  <si>
    <t>C13_POP2554_CS3</t>
  </si>
  <si>
    <t>Pop 25-54 ans Cadres, Prof. intel. sup. en 2013 (compl)</t>
  </si>
  <si>
    <t>Nombre de personnes de 25 Ã  54 ans Cadres et Professions intellectuelles supÃ©rieures en 2013</t>
  </si>
  <si>
    <t>C13_POP2554_CS4</t>
  </si>
  <si>
    <t>Pop 25-54 ans Prof. intermÃ©diaires en 2013 (compl)</t>
  </si>
  <si>
    <t>Nombre de personnes de 25 Ã  54 ans Professions intermÃ©diaires en 2013</t>
  </si>
  <si>
    <t>C13_POP2554_CS5</t>
  </si>
  <si>
    <t>Pop 25-54 ans EmployÃ©s en 2013 (compl)</t>
  </si>
  <si>
    <t>Nombre de personnes de 25 Ã  54 ans EmployÃ©s en 2013</t>
  </si>
  <si>
    <t>C13_POP2554_CS6</t>
  </si>
  <si>
    <t>Pop 25-54 ans Ouvriers en 2013 (compl)</t>
  </si>
  <si>
    <t>Nombre de personnes de 25 Ã  54 ans Ouvriers en 2013</t>
  </si>
  <si>
    <t>C13_POP2554_CS7</t>
  </si>
  <si>
    <t>Pop 25-54 ans RetraitÃ©s en 2013 (compl)</t>
  </si>
  <si>
    <t>Nombre de personnes de 25 Ã  54 ans RetraitÃ©s en 2013</t>
  </si>
  <si>
    <t>C13_POP2554_CS8</t>
  </si>
  <si>
    <t>Pop 25-54 ans Autres en 2013 (compl)</t>
  </si>
  <si>
    <t>Nombre de personnes de 25 Ã  54 ans Autres sans activitÃ© professionnelle en 2013</t>
  </si>
  <si>
    <t>C13_POP55P</t>
  </si>
  <si>
    <t>Pop 55 ans ou plus en 2013 (compl)</t>
  </si>
  <si>
    <t>Nombre de personnes de 55 ans ou plus en 2013</t>
  </si>
  <si>
    <t>C13_POP55P_CS1</t>
  </si>
  <si>
    <t>Pop 55 ans ou plus Agriculteurs exploitants en 2013 (compl)</t>
  </si>
  <si>
    <t>Nombre de personnes de 55 ans ou plus Agriculteurs exploitants en 2013</t>
  </si>
  <si>
    <t>C13_POP55P_CS2</t>
  </si>
  <si>
    <t>Pop 55 ans ou plus Artisans, Comm., Chefs entr. en 2013 (compl)</t>
  </si>
  <si>
    <t>Nombre de personnes de 55 ans ou plus Artisans, commerÃ§ants, chefs d'entreprise en 2013</t>
  </si>
  <si>
    <t>C13_POP55P_CS3</t>
  </si>
  <si>
    <t>Pop 55 ans ou plus Cadres, Prof. intel. sup. en 2013 (compl)</t>
  </si>
  <si>
    <t>Nombre de personnes de 55 ans ou plus Cadres et Professions intellectuelles supÃ©rieures en 2013</t>
  </si>
  <si>
    <t>C13_POP55P_CS4</t>
  </si>
  <si>
    <t>Pop 55 ans ou plus Prof. intermÃ©diaires en 2013 (compl)</t>
  </si>
  <si>
    <t>Nombre de personnes de 55 ans ou plus Professions intermÃ©diaires en 2013</t>
  </si>
  <si>
    <t>C13_POP55P_CS5</t>
  </si>
  <si>
    <t>Pop 55 ans ou plus EmployÃ©s en 2013 (compl)</t>
  </si>
  <si>
    <t>Nombre de personnes de 55 ans ou plus EmployÃ©s en 2013</t>
  </si>
  <si>
    <t>C13_POP55P_CS6</t>
  </si>
  <si>
    <t>Pop 55 ans ou plus Ouvriers en 2013 (compl)</t>
  </si>
  <si>
    <t>Nombre de personnes de 55 ans ou plus Ouvriers en 2013</t>
  </si>
  <si>
    <t>C13_POP55P_CS7</t>
  </si>
  <si>
    <t>Pop 55 ans ou plus RetraitÃ©s en 2013 (compl)</t>
  </si>
  <si>
    <t>Nombre de personnes de 55 ans ou plus RetraitÃ©s en 2013</t>
  </si>
  <si>
    <t>C13_POP55P_CS8</t>
  </si>
  <si>
    <t>Pop 55 ans ou plus Autres en 2013 (compl)</t>
  </si>
  <si>
    <t>Nombre de personnes de 55 ans ou plus Autres sans activitÃ© professionnelle en 2013</t>
  </si>
  <si>
    <t>Population en 2008 (princ)</t>
  </si>
  <si>
    <t>P08_POP0014</t>
  </si>
  <si>
    <t>Pop 0-14 ans en 2008 (princ)</t>
  </si>
  <si>
    <t>Nombre de personnes de 0 Ã  14 ans en 2008</t>
  </si>
  <si>
    <t>P08_POP1529</t>
  </si>
  <si>
    <t>Pop 15-29 ans en 2008 (princ)</t>
  </si>
  <si>
    <t>Nombre de personnes de 15 Ã  29 ans en 2008</t>
  </si>
  <si>
    <t>P08_POP3044</t>
  </si>
  <si>
    <t>Pop 30-44 ans en 2008 (princ)</t>
  </si>
  <si>
    <t>Nombre de personnes de 30 Ã  44 ans en 2008</t>
  </si>
  <si>
    <t>P08_POP4559</t>
  </si>
  <si>
    <t>Pop 45-59 ans en 2008 (princ)</t>
  </si>
  <si>
    <t>Nombre de personnes de 45 Ã  59 ans en 2008</t>
  </si>
  <si>
    <t>P08_POP6074</t>
  </si>
  <si>
    <t>Pop 60-74 ans en 2008 (princ)</t>
  </si>
  <si>
    <t>Nombre de personnes de 60 Ã  74 ans en 2008</t>
  </si>
  <si>
    <t>P08_POP75P</t>
  </si>
  <si>
    <t>Pop 75 ans ou plus en 2008 (princ)</t>
  </si>
  <si>
    <t>Nombre de personnes de 75 ans ou plus en 2008</t>
  </si>
  <si>
    <t>P08_POPH</t>
  </si>
  <si>
    <t>Pop Hommes en 2008 (princ)</t>
  </si>
  <si>
    <t>Nombre total d'hommes en 2008</t>
  </si>
  <si>
    <t>P08_H0014</t>
  </si>
  <si>
    <t>Pop Hommes 0-14 ans en 2008 (princ)</t>
  </si>
  <si>
    <t>Nombre d'hommes de 0 Ã  14 ans en 2008</t>
  </si>
  <si>
    <t>P08_H1529</t>
  </si>
  <si>
    <t>Pop Hommes 15-29 ans en 2008 (princ)</t>
  </si>
  <si>
    <t>Nombre d'hommes de 15 Ã  29 ans en 2008</t>
  </si>
  <si>
    <t>P08_H3044</t>
  </si>
  <si>
    <t>Pop Hommes 30-44 ans en 2008 (princ)</t>
  </si>
  <si>
    <t>Nombre d'hommes de 30 Ã  44 ans en 2008</t>
  </si>
  <si>
    <t>P08_H4559</t>
  </si>
  <si>
    <t>Pop Hommes 45-59 ans en 2008 (princ)</t>
  </si>
  <si>
    <t>Nombre d'hommes de 45 Ã  59 ans en 2008</t>
  </si>
  <si>
    <t>P08_H6074</t>
  </si>
  <si>
    <t>Pop Hommes 60-74 ans en 2008 (princ)</t>
  </si>
  <si>
    <t>Nombre d'hommes de 60 Ã  74 ans en 2008</t>
  </si>
  <si>
    <t>P08_H7589</t>
  </si>
  <si>
    <t>Pop Hommes 75-89 ans en 2008 (princ)</t>
  </si>
  <si>
    <t>Nombre d'hommes de 75 Ã  89 ans en 2008</t>
  </si>
  <si>
    <t>P08_H90P</t>
  </si>
  <si>
    <t>Pop Hommes 90 ans ou plus en 2008 (princ)</t>
  </si>
  <si>
    <t>Nombre d'hommes de 90 ans ou plus en 2008</t>
  </si>
  <si>
    <t>P08_H0019</t>
  </si>
  <si>
    <t>Pop Hommes 0-19 ans en 2008  (princ)</t>
  </si>
  <si>
    <t>Nombre d'hommes de 0 Ã  19 ans en 2008</t>
  </si>
  <si>
    <t>P08_H2064</t>
  </si>
  <si>
    <t>Pop Hommes 20-64 ans en 2008 (princ)</t>
  </si>
  <si>
    <t>Nombre d'hommes de 20 Ã  64 ans en 2008</t>
  </si>
  <si>
    <t>P08_H65P</t>
  </si>
  <si>
    <t>Pop Hommes 65 ans ou plus en 2008 (princ)</t>
  </si>
  <si>
    <t>Nombre d'hommes de 65 ans ou plus en 2008</t>
  </si>
  <si>
    <t>P08_POPF</t>
  </si>
  <si>
    <t>Pop Femmes en 2008 (princ)</t>
  </si>
  <si>
    <t>Nombre total de femmes en 2008</t>
  </si>
  <si>
    <t>P08_F0014</t>
  </si>
  <si>
    <t>Pop Femmes 0-14 ans en 2008 (princ)</t>
  </si>
  <si>
    <t>Nombre de femmes de 0 Ã  14 ans en 2008</t>
  </si>
  <si>
    <t>P08_F1529</t>
  </si>
  <si>
    <t>Pop Femmes 15-29 ans en 2008 (princ)</t>
  </si>
  <si>
    <t>Nombre de femmes de 15 Ã  29 ans en 2008</t>
  </si>
  <si>
    <t>P08_F3044</t>
  </si>
  <si>
    <t>Pop Femmes 30-44 ans en 2008 (princ)</t>
  </si>
  <si>
    <t>Nombre de femmes de 30 Ã  44 ans en 2008</t>
  </si>
  <si>
    <t>P08_F4559</t>
  </si>
  <si>
    <t>Pop Femmes 45-59 ans en 2008 (princ)</t>
  </si>
  <si>
    <t>Nombre de femmes de 45 Ã  59 ans en 2008</t>
  </si>
  <si>
    <t>P08_F6074</t>
  </si>
  <si>
    <t>Pop Femmes 60-74 ans en 2008 (princ)</t>
  </si>
  <si>
    <t>Nombre de femmes de 60 Ã  74 ans en 2008</t>
  </si>
  <si>
    <t>P08_F7589</t>
  </si>
  <si>
    <t>Pop Femmes 75-89 ans en 2008 (princ)</t>
  </si>
  <si>
    <t>Nombre de femmes de 75 Ã  89 ans en 2008</t>
  </si>
  <si>
    <t>P08_F90P</t>
  </si>
  <si>
    <t>Pop Femmes 90 ans ou plus en 2008 (princ)</t>
  </si>
  <si>
    <t>Nombre de femmes de 90 ans ou plus en 2008</t>
  </si>
  <si>
    <t>P08_F0019</t>
  </si>
  <si>
    <t>Pop Femmes 0-19 ans en 2008 (princ)</t>
  </si>
  <si>
    <t>Nombre de femmes de 0 Ã  19 ans en 2008</t>
  </si>
  <si>
    <t>P08_F2064</t>
  </si>
  <si>
    <t>Pop Femmes 20-64 ans en 2008 (princ)</t>
  </si>
  <si>
    <t>Nombre de femmes de 20 Ã  64 ans en 2008</t>
  </si>
  <si>
    <t>P08_F65P</t>
  </si>
  <si>
    <t>Pop Femmes 65 ans ou plus en 2008 (princ)</t>
  </si>
  <si>
    <t>Nombre de femmes de 65 ans ou plus en 2008</t>
  </si>
  <si>
    <t>P08_POP05P</t>
  </si>
  <si>
    <t>Pop 5 ans ou plus en 2008 localisÃ©e 5 ans auparavant (princ)</t>
  </si>
  <si>
    <t>Nombre de personnes de 5 ans ou plus localisÃ© 5 ans auparavant en 2008</t>
  </si>
  <si>
    <t>P08_POP05P_IRAN1</t>
  </si>
  <si>
    <t>Pop 5 ans ou plus habitant 5 ans avt mÃªme logt en 2008 (princ)</t>
  </si>
  <si>
    <t>Nombre de personnes de 5 ans ou plus habitant 5 ans auparavant le mÃªme logement en 2008</t>
  </si>
  <si>
    <t>P08_POP05P_IRAN2</t>
  </si>
  <si>
    <t>Pop 5 ans ou plus habitant 5 ans avt autre logt mÃªme commune en 2008 (princ)</t>
  </si>
  <si>
    <t>Nombre de personnes de 5 ans ou plus habitant 5 ans auparavant un autre logement de la mÃªme commune en 2008</t>
  </si>
  <si>
    <t>P08_POP05P_IRAN3</t>
  </si>
  <si>
    <t>Pop 5 ans ou plus habitant 5 ans avt autre commune mÃªme dÃ©pt en 2008 (princ)</t>
  </si>
  <si>
    <t>Nombre de personnes de 5 ans ou plus habitant 5 ans auparavant une autre commune du mÃªme dÃ©partement en 2008</t>
  </si>
  <si>
    <t>P08_POP05P_IRAN4</t>
  </si>
  <si>
    <t>Pop 5 ans ou plus habitant 5 ans avt autre dÃ©pt mÃªme rÃ©gion en 2008 (princ)</t>
  </si>
  <si>
    <t>Nombre de personnes de 5 ans ou plus habitant 5 ans auparavant un autre dÃ©partement de la mÃªme rÃ©gion en 2008</t>
  </si>
  <si>
    <t>P08_POP05P_IRAN5</t>
  </si>
  <si>
    <t>Pop 5 ans ou plus habitant 5 ans avt autre rÃ©gion mÃ©tropole en 2008 (princ)</t>
  </si>
  <si>
    <t>Nombre de personnes de 5 ans ou plus habitant 5 ans auparavant une autre rÃ©gion de France mÃ©tropolitaine en 2008</t>
  </si>
  <si>
    <t>P08_POP05P_IRAN6</t>
  </si>
  <si>
    <t>Pop 5 ans ou plus habitant 5 ans avt un Dom en 2008 (princ)</t>
  </si>
  <si>
    <t>Nombre de personnes de 5 ans ou plus habitant 5 ans auparavant dans un dÃ©partement d'outre-mer en 2008</t>
  </si>
  <si>
    <t>P08_POP05P_IRAN7</t>
  </si>
  <si>
    <t>Pop 5 ans ou plus habitant 5 ans avt hors mÃ©tro ou Dom en 2008 (princ)</t>
  </si>
  <si>
    <t>Nombre de personnes de 5 ans ou plus habitant 5 ans auparavant hors de France mÃ©tropolitaine ou d'un DÃ©partement d'outre-mer en 2008</t>
  </si>
  <si>
    <t>P08_POP0514</t>
  </si>
  <si>
    <t>Pop 5-14 ans en 2008 localisÃ©e 5 ans auparavant (princ)</t>
  </si>
  <si>
    <t>Nombre de personnes de 5 Ã  14 ans localisÃ© 5 ans auparavant en 2008</t>
  </si>
  <si>
    <t>P08_POP0514_IRAN2</t>
  </si>
  <si>
    <t>Pop 5-14 ans habitant 5 ans avt autre logt mÃªme commune en 2008 (princ)</t>
  </si>
  <si>
    <t>Nombre de personnes de 1 Ã  14 ans habitant 5 ans auparavant un autre logement de la mÃªme commune en 2008</t>
  </si>
  <si>
    <t>P08_POP0514_IRAN3P</t>
  </si>
  <si>
    <t>Pop 5-14 ans habitant 5 ans avt autre commune en 2008 (princ)</t>
  </si>
  <si>
    <t>Nombre de personnes de 5 Ã  14 ans habitant 5 ans auparavant une autre commune en 2008</t>
  </si>
  <si>
    <t>P08_POP1524</t>
  </si>
  <si>
    <t>Pop 15-24 ans en 2008 localisÃ©e 5 ans auparavant(princ)</t>
  </si>
  <si>
    <t>Nombre de personnes de 15 Ã  24 ans localisÃ© 5 ans auparavant en 2008</t>
  </si>
  <si>
    <t>P08_POP1524_IRAN2</t>
  </si>
  <si>
    <t>Pop 15-24 ans habitant 5 ans avt autre logt mÃªme commune en 2008 (princ)</t>
  </si>
  <si>
    <t>Nombre de personnes de 15 Ã  24 ans habitant 5 ans auparavant un autre logement de la mÃªme commune en 2008</t>
  </si>
  <si>
    <t>P08_POP1524_IRAN3P</t>
  </si>
  <si>
    <t>Pop 15-24 ans habitant 5 ans avt autre commune en 2008 (princ)</t>
  </si>
  <si>
    <t>Nombre de personnes de 15 Ã  24 ans habitant 5 ans auparavant une autre commune en 2008</t>
  </si>
  <si>
    <t>P08_POP2554</t>
  </si>
  <si>
    <t>Pop 25-54 ans en 2008 localisÃ©e 5 ans auparavant (princ)</t>
  </si>
  <si>
    <t>Nombre de personnes de 25 Ã  54 ans localisÃ© 5 ans auparavant en 2008</t>
  </si>
  <si>
    <t>P08_POP2554_IRAN2</t>
  </si>
  <si>
    <t>Pop 25-54 ans habitant 5 ans avt autre logt mÃªme commune en 2008 (princ)</t>
  </si>
  <si>
    <t>Nombre de personnes de 25 Ã  54 ans habitant 5 ans auparavant un autre logement de la mÃªme commune en 2008</t>
  </si>
  <si>
    <t>P08_POP2554_IRAN3P</t>
  </si>
  <si>
    <t>Pop 25-54 ans habitant 5 ans avt autre commune en 2008 (princ)</t>
  </si>
  <si>
    <t>Nombre de personnes de 25 Ã  54 ans habitant 5 ans auparavant une autre commune en 2008</t>
  </si>
  <si>
    <t>P08_POP55P</t>
  </si>
  <si>
    <t>Pop 55 ans ou plus en 2008 localisÃ©e 5 ans auparavant (princ)</t>
  </si>
  <si>
    <t>Nombre de personnes de 55 ans ou plus localisÃ© 5 ans auparavant en 2008</t>
  </si>
  <si>
    <t>P08_POP55P_IRAN2</t>
  </si>
  <si>
    <t>Pop 55 ans ou plus habitant 5 ans avt autre logt mÃªme commune en 2008 (princ)</t>
  </si>
  <si>
    <t>Nombre de personnes de 55 ans ou plus habitant 5 ans auparavant un autre logement de la mÃªme commune en 2008</t>
  </si>
  <si>
    <t>P08_POP55P_IRAN3P</t>
  </si>
  <si>
    <t>Pop 55 ans ou plus habitant 5 ans avt autre commune en 2008 (princ)</t>
  </si>
  <si>
    <t>Nombre de personnes de 55 ans ou plus habitant 5 ans auparavant une autre commune en 2008</t>
  </si>
  <si>
    <t>C08_POP15P</t>
  </si>
  <si>
    <t>Pop 15 ans ou plus en 2008 (compl)</t>
  </si>
  <si>
    <t>Nombre de personnes de 15 ans ou plus en 2008</t>
  </si>
  <si>
    <t>C08_POP15P_CS1</t>
  </si>
  <si>
    <t>Pop 15 ans ou plus Agriculteurs exploitants en 2008 (compl)</t>
  </si>
  <si>
    <t>Nombre de personnes de 15 ans ou plus Agriculteurs exploitants en 2008</t>
  </si>
  <si>
    <t>C08_POP15P_CS2</t>
  </si>
  <si>
    <t>Pop 15 ans ou plus Artisans, Comm., Chefs entr. en 2008 (compl)</t>
  </si>
  <si>
    <t>Nombre de personnes de 15 ans ou plus Artisans, CommerÃ§ants, Chefs d'entreprise en 2008</t>
  </si>
  <si>
    <t>C08_POP15P_CS3</t>
  </si>
  <si>
    <t>Pop 15 ans ou plus Cadres, Prof. intel. sup. en 2008 (compl)</t>
  </si>
  <si>
    <t>Nombre de personnes de 15 ans ou plus Cadres et Professions intellectuelles supÃ©rieures en 2008</t>
  </si>
  <si>
    <t>C08_POP15P_CS4</t>
  </si>
  <si>
    <t>Pop 15 ans ou plus Prof. intermÃ©diaires  en 2008 (compl)</t>
  </si>
  <si>
    <t>Nombre de personnes de 15 ans ou plus Professions intermÃ©diaires en 2008</t>
  </si>
  <si>
    <t>C08_POP15P_CS5</t>
  </si>
  <si>
    <t>Pop 15 ans ou plus EmployÃ©s en 2008 (compl)</t>
  </si>
  <si>
    <t>Nombre de personnes de 15 ans ou plus EmployÃ©s en 2008</t>
  </si>
  <si>
    <t>C08_POP15P_CS6</t>
  </si>
  <si>
    <t>Pop 15 ans ou plus Ouvriers en 2008 (compl)</t>
  </si>
  <si>
    <t>Nombre de personnes de 15 ans ou plus Ouvriers en 2008</t>
  </si>
  <si>
    <t>C08_POP15P_CS7</t>
  </si>
  <si>
    <t>Pop 15 ans ou plus RetraitÃ©s  en 2008 (compl)</t>
  </si>
  <si>
    <t>Nombre de personnes de 15 ans ou plus RetraitÃ©s en 2008</t>
  </si>
  <si>
    <t>C08_POP15P_CS8</t>
  </si>
  <si>
    <t>Pop 15 ans ou plus Autres en 2008 (compl)</t>
  </si>
  <si>
    <t>Nombre de personnes de 15 ans ou plus Autres sans activitÃ© professionnelle en 2008</t>
  </si>
  <si>
    <t>C08_H15P</t>
  </si>
  <si>
    <t>Pop 15 ans ou plus Hommes en 2008 (compl)</t>
  </si>
  <si>
    <t>Nombre d'hommes de 15 ans ou plus en 2008</t>
  </si>
  <si>
    <t>C08_H15P_CS1</t>
  </si>
  <si>
    <t>Pop 15 ans ou plus Hommes Agriculteurs exploitants en 2008 (compl)</t>
  </si>
  <si>
    <t>Nombre d'hommes de 15 ans ou plus Agriculteurs exploitants en 2008</t>
  </si>
  <si>
    <t>C08_H15P_CS2</t>
  </si>
  <si>
    <t>Pop 15 ans ou plus Hommes Artisans, Comm., Chefs entr. en 2008 (compl)</t>
  </si>
  <si>
    <t>Nombre d'hommes de 15 ans ou plus Artisans, CommerÃ§ants, Chefs d'entreprise en 2008</t>
  </si>
  <si>
    <t>C08_H15P_CS3</t>
  </si>
  <si>
    <t>Pop 15 ans ou plus Hommes Cadres, Prof. intel. sup. en 2008 (compl)</t>
  </si>
  <si>
    <t>Nombre d'hommes de 15 ans ou plus Cadres et Professions intellectuelles supÃ©rieures en 2008</t>
  </si>
  <si>
    <t>C08_H15P_CS4</t>
  </si>
  <si>
    <t>Pop 15 ans ou plus Hommes Prof. intermÃ©diaires en 2008 (compl)</t>
  </si>
  <si>
    <t>Nombre d'hommes de 15 ans ou plus Professions intermÃ©diaires en 2008</t>
  </si>
  <si>
    <t>C08_H15P_CS5</t>
  </si>
  <si>
    <t>Pop 15 ans ou plus Hommes EmployÃ©s en 2008 (compl)</t>
  </si>
  <si>
    <t>Nombre d'hommes de 15 ans ou plus EmployÃ©s en 2008</t>
  </si>
  <si>
    <t>C08_H15P_CS6</t>
  </si>
  <si>
    <t>Pop 15 ans ou plus Hommes Ouvriers en 2008 (compl)</t>
  </si>
  <si>
    <t>Nombre d'hommes de 15 ans ou plus Ouvriers en 2008</t>
  </si>
  <si>
    <t>C08_H15P_CS7</t>
  </si>
  <si>
    <t>Pop 15 ans ou plus Hommes RetraitÃ©s en 2008 (compl)</t>
  </si>
  <si>
    <t>Nombre d'hommes de 15 ans ou plus RetraitÃ©s en 2008</t>
  </si>
  <si>
    <t>C08_H15P_CS8</t>
  </si>
  <si>
    <t>Pop 15 ans ou plus Hommes Autres en 2008 (compl)</t>
  </si>
  <si>
    <t>Nombre d'hommes de 15 ans ou plus Autres sans activitÃ© professionnelle en 2008</t>
  </si>
  <si>
    <t>C08_F15P</t>
  </si>
  <si>
    <t>Pop 15 ans ou plus Femmes en 2008 (compl)</t>
  </si>
  <si>
    <t>Nombre de femmes de 15 ans ou plus en 2008</t>
  </si>
  <si>
    <t>C08_F15P_CS1</t>
  </si>
  <si>
    <t>Pop 15 ans ou plus Femmes Agriculteurs exploitants en 2008 (compl)</t>
  </si>
  <si>
    <t>Nombre de femmes de 15 ans ou plus Agriculteurs exploitants en 2008</t>
  </si>
  <si>
    <t>C08_F15P_CS2</t>
  </si>
  <si>
    <t>Pop 15 ans ou plus Femmes Artisans, Comm., Chefs entr. en 2008 (compl)</t>
  </si>
  <si>
    <t>Nombre de femmes de 15 ans ou plus Artisans, CommerÃ§ants, Chefs d'entreprise en 2008</t>
  </si>
  <si>
    <t>C08_F15P_CS3</t>
  </si>
  <si>
    <t>Pop 15 ans ou plus Femmes Cadres, Prof. intel. sup. en 2008 (compl)</t>
  </si>
  <si>
    <t>Nombre de femmes de 15 ans ou plus Cadres et Professions intellectuelles supÃ©rieures en 2008</t>
  </si>
  <si>
    <t>C08_F15P_CS4</t>
  </si>
  <si>
    <t>Pop 15 ans ou plus Femmes Prof. intermÃ©diaires en 2008 (compl)</t>
  </si>
  <si>
    <t>Nombre de femmes de 15 ans ou plus Professions intermÃ©diaires en 2008</t>
  </si>
  <si>
    <t>C08_F15P_CS5</t>
  </si>
  <si>
    <t>Pop 15 ans ou plus Femmes EmployÃ©s en 2008 (compl)</t>
  </si>
  <si>
    <t>Nombre de femmes de 15 ans ou plus EmployÃ©s en 2008</t>
  </si>
  <si>
    <t>C08_F15P_CS6</t>
  </si>
  <si>
    <t>Pop 15 ans ou plus Femmes Ouvriers en 2008 (compl)</t>
  </si>
  <si>
    <t>Nombre de femmes de 15 ans ou plus Ouvriers en 2008</t>
  </si>
  <si>
    <t>C08_F15P_CS7</t>
  </si>
  <si>
    <t>Pop 15 ans ou plus Femmes RetraitÃ©s en 2008 (compl)</t>
  </si>
  <si>
    <t>Nombre de femmes de 15 ans ou plus RetraitÃ©s en 2008</t>
  </si>
  <si>
    <t>C08_F15P_CS8</t>
  </si>
  <si>
    <t>Pop 15 ans ou plus Femmes Autres en 2008 (compl)</t>
  </si>
  <si>
    <t>Nombre de femmes de 15 ans ou plus Autres sans activitÃ© professionnelle en 2008</t>
  </si>
  <si>
    <t>C08_POP1524</t>
  </si>
  <si>
    <t>Pop 15-24 ans en 2008 (compl)</t>
  </si>
  <si>
    <t>Nombre de personnes de 15 Ã  24 ans en 2008</t>
  </si>
  <si>
    <t>C08_POP1524_CS1</t>
  </si>
  <si>
    <t>Pop 15-24 ans Agriculteurs exploitants en 2008 (compl)</t>
  </si>
  <si>
    <t>Nombre de personnes de 15 Ã  24 ans Agriculteurs exploitants en 2008</t>
  </si>
  <si>
    <t>C08_POP1524_CS2</t>
  </si>
  <si>
    <t>Pop 15-24 ans Artisans, Comm., Chefs entr. en 2008 (compl)</t>
  </si>
  <si>
    <t>Nombre de personnes de 15 Ã  24 ans Artisans, commerÃ§ants, chefs d'entreprise en 2008</t>
  </si>
  <si>
    <t>C08_POP1524_CS3</t>
  </si>
  <si>
    <t>Pop 15-24 ans Cadres, Prof. intel. sup. en 2008 (compl)</t>
  </si>
  <si>
    <t>Nombre de personnes de 15-24 ans Cadres et Professions intellectuelles supÃ©rieures en 2008</t>
  </si>
  <si>
    <t>C08_POP1524_CS4</t>
  </si>
  <si>
    <t>Pop 15-24 ans Prof. intermÃ©diaires en 2008 (compl)</t>
  </si>
  <si>
    <t>Nombre de personnes de 15 Ã  24 ans Professions intermÃ©diaires en 2008</t>
  </si>
  <si>
    <t>C08_POP1524_CS5</t>
  </si>
  <si>
    <t>Pop 15-24 ans EmployÃ©s en 2008 (compl)</t>
  </si>
  <si>
    <t>Nombre de personnes de 15 Ã  24 ans EmployÃ©s en 2008</t>
  </si>
  <si>
    <t>C08_POP1524_CS6</t>
  </si>
  <si>
    <t>Pop 15-24 ans Ouvriers en 2008 (compl)</t>
  </si>
  <si>
    <t>Nombre de personnes de 15 Ã  24 ans Ouvriers en 2008</t>
  </si>
  <si>
    <t>C08_POP1524_CS7</t>
  </si>
  <si>
    <t>Pop 15-24 ans RetraitÃ©s en 2008 (compl)</t>
  </si>
  <si>
    <t>Nombre de personnes de 15 Ã  24 ans RetraitÃ©s en 2008</t>
  </si>
  <si>
    <t>C08_POP1524_CS8</t>
  </si>
  <si>
    <t>Pop 15-24 ans Autres en 2008 (compl)</t>
  </si>
  <si>
    <t>Nombre de personnes de 15 Ã  24 ans Autres sans activitÃ© professionnelle en 2008</t>
  </si>
  <si>
    <t>C08_POP2554</t>
  </si>
  <si>
    <t>Pop 25-54 ans en 2008 (compl)</t>
  </si>
  <si>
    <t>Nombre de personnes de 25 Ã  54 ans en 2008</t>
  </si>
  <si>
    <t>C08_POP2554_CS1</t>
  </si>
  <si>
    <t>Pop 25-54 ans Agriculteurs exploitants en 2008 (compl)</t>
  </si>
  <si>
    <t>Nombre de personnes de 25 Ã  54 ans Agriculteurs exploitants en 2008</t>
  </si>
  <si>
    <t>C08_POP2554_CS2</t>
  </si>
  <si>
    <t>Pop 25-54 ans Artisans, Comm., Chefs entr. en 2008 (compl)</t>
  </si>
  <si>
    <t>Nombre de personnes de 25 Ã  54 ans Artisans, commerÃ§ants, chefs d'entreprise en 2008</t>
  </si>
  <si>
    <t>C08_POP2554_CS3</t>
  </si>
  <si>
    <t>Pop 25-54 ans Cadres, Prof. intel. sup. en 2008 (compl)</t>
  </si>
  <si>
    <t>Nombre de personnes de 25 Ã  54 ans Cadres et Professions intellectuelles supÃ©rieures en 2008</t>
  </si>
  <si>
    <t>C08_POP2554_CS4</t>
  </si>
  <si>
    <t>Pop 25-54 ans Prof. intermÃ©diaires en 2008 (compl)</t>
  </si>
  <si>
    <t>Nombre de personnes de 25 Ã  54 ans Professions intermÃ©diaires en 2008</t>
  </si>
  <si>
    <t>C08_POP2554_CS5</t>
  </si>
  <si>
    <t>Pop 25-54 ans EmployÃ©s en 2008 (compl)</t>
  </si>
  <si>
    <t>Nombre de personnes de 25 Ã  54 ans EmployÃ©s en 2008</t>
  </si>
  <si>
    <t>C08_POP2554_CS6</t>
  </si>
  <si>
    <t>Pop 25-54 ans Ouvriers en 2008 (compl)</t>
  </si>
  <si>
    <t>Nombre de personnes de 25 Ã  54 ans Ouvriers en 2008</t>
  </si>
  <si>
    <t>C08_POP2554_CS7</t>
  </si>
  <si>
    <t>Pop 25-54 ans RetraitÃ©s en 2008 (compl)</t>
  </si>
  <si>
    <t>Nombre de personnes de 25 Ã  54 ans RetraitÃ©s en 2008</t>
  </si>
  <si>
    <t>C08_POP2554_CS8</t>
  </si>
  <si>
    <t>Pop 25-54 ans Autres en 2008 (compl)</t>
  </si>
  <si>
    <t>Nombre de personnes de 25 Ã  54 ans Autres sans activitÃ© professionnelle en 2008</t>
  </si>
  <si>
    <t>C08_POP55P</t>
  </si>
  <si>
    <t>Pop 55 ans ou plus en 2008 (compl)</t>
  </si>
  <si>
    <t>Nombre de personnes de 55 ans ou plus en 2008</t>
  </si>
  <si>
    <t>C08_POP55P_CS1</t>
  </si>
  <si>
    <t>Pop 55 ans ou plus Agriculteurs exploitants en 2008 (compl)</t>
  </si>
  <si>
    <t>Nombre de personnes de 55 ans ou plus Agriculteurs exploitants en 2008</t>
  </si>
  <si>
    <t>C08_POP55P_CS2</t>
  </si>
  <si>
    <t>Pop 55 ans ou plus Artisans, Comm., Chefs entr. en 2008 (compl)</t>
  </si>
  <si>
    <t>Nombre de personnes de 55 ans ou plus Artisans, commerÃ§ants, chefs d'entreprise en 2008</t>
  </si>
  <si>
    <t>C08_POP55P_CS3</t>
  </si>
  <si>
    <t>Pop 55 ans ou plus Cadres, Prof. intel. sup. en 2008 (compl)</t>
  </si>
  <si>
    <t>Nombre de personnes de 55 ans ou plus Cadres et Professions intellectuelles supÃ©rieures en 2008</t>
  </si>
  <si>
    <t>C08_POP55P_CS4</t>
  </si>
  <si>
    <t>Pop 55 ans ou plus Prof. intermÃ©diaires en 2008 (compl)</t>
  </si>
  <si>
    <t>Nombre de personnes de 55 ans ou plus Professions intermÃ©diaires en 2008</t>
  </si>
  <si>
    <t>C08_POP55P_CS5</t>
  </si>
  <si>
    <t>Pop 55 ans ou plus EmployÃ©s en 2008 (compl)</t>
  </si>
  <si>
    <t>Nombre de personnes de 55 ans ou plus EmployÃ©s en 2008</t>
  </si>
  <si>
    <t>C08_POP55P_CS6</t>
  </si>
  <si>
    <t>Pop 55 ans ou plus Ouvriers en 2008 (compl)</t>
  </si>
  <si>
    <t>Nombre de personnes de 55 ans ou plus Ouvriers en 2008</t>
  </si>
  <si>
    <t>C08_POP55P_CS7</t>
  </si>
  <si>
    <t>Pop 55 ans ou plus RetraitÃ©s en 2008 (compl)</t>
  </si>
  <si>
    <t>Nombre de personnes de 55 ans ou plus RetraitÃ©s en 2008</t>
  </si>
  <si>
    <t>C08_POP55P_CS8</t>
  </si>
  <si>
    <t>Pop 55 ans ou plus Autres en 2008 (compl)</t>
  </si>
  <si>
    <t>Nombre de personnes de 55 ans ou plus Autres sans activitÃ© professionnelle en 2008</t>
  </si>
  <si>
    <t>MÃ©nages en 2018 (compl)</t>
  </si>
  <si>
    <t>C18_MENPSEUL</t>
  </si>
  <si>
    <t>MÃ©nages 1 personne en 2018 (compl)</t>
  </si>
  <si>
    <t>Nombre de mÃ©nages d'une personne en 2018</t>
  </si>
  <si>
    <t>C18_MENHSEUL</t>
  </si>
  <si>
    <t>MÃ©nages Hommes seuls en 2018 (compl)</t>
  </si>
  <si>
    <t>Nombre de mÃ©nages composÃ©s d'hommes seuls en 2018</t>
  </si>
  <si>
    <t>C18_MENFSEUL</t>
  </si>
  <si>
    <t>MÃ©nages Femmes seules en 2018 (compl)</t>
  </si>
  <si>
    <t>Nombre de mÃ©nages composÃ©s de femmes seules en 2018</t>
  </si>
  <si>
    <t>C18_MENSFAM</t>
  </si>
  <si>
    <t>MÃ©nages Autres sans famille en 2018 (compl)</t>
  </si>
  <si>
    <t>Nombre de mÃ©nages Autres sans famille en 2018</t>
  </si>
  <si>
    <t>C18_MENFAM</t>
  </si>
  <si>
    <t>MÃ©nages avec famille(s) en 2018 (compl)</t>
  </si>
  <si>
    <t>Nombre de mÃ©nages avec famille(s) en 2018</t>
  </si>
  <si>
    <t>C18_MENCOUPSENF</t>
  </si>
  <si>
    <t>MÃ©n fam princ Couple sans enfant en 2018 (compl)</t>
  </si>
  <si>
    <t>Nombre de mÃ©nages dont la famille principale est formÃ©e d'un couple sans enfant en 2018</t>
  </si>
  <si>
    <t>C18_MENCOUPAENF</t>
  </si>
  <si>
    <t>MÃ©n fam princ Couple avec enfant(s) en 2018 (compl)</t>
  </si>
  <si>
    <t>Nombre de mÃ©nages dont la famille principale est formÃ©e d'un couple avec enfant(s) en 2018</t>
  </si>
  <si>
    <t>C18_MENFAMMONO</t>
  </si>
  <si>
    <t>MÃ©n fam princ Famille mono en 2018 (compl)</t>
  </si>
  <si>
    <t>Nombre de mÃ©nages dont la famille principale est une famille monoparentale en 2018</t>
  </si>
  <si>
    <t>Pop MÃ©nages en 2018 (compl)</t>
  </si>
  <si>
    <t>C18_PMEN_MENPSEUL</t>
  </si>
  <si>
    <t>Pop mÃ©n Personnes seules en 2018 (compl)</t>
  </si>
  <si>
    <t>Nombre de personnes des mÃ©nages d'une personne en 2018</t>
  </si>
  <si>
    <t>C18_PMEN_MENHSEUL</t>
  </si>
  <si>
    <t>Pop mÃ©n Hommes seuls en 2018 (compl)</t>
  </si>
  <si>
    <t>Nombre de personnes des mÃ©nages composÃ©s d'hommes seuls en 2018</t>
  </si>
  <si>
    <t>C18_PMEN_MENFSEUL</t>
  </si>
  <si>
    <t>Pop mÃ©n Femmes seules en 2018 (compl)</t>
  </si>
  <si>
    <t>Nombre de personnes des mÃ©nages composÃ©s de femmes seules en 2018</t>
  </si>
  <si>
    <t>C18_PMEN_MENSFAM</t>
  </si>
  <si>
    <t>Pop mÃ©n Autres sans famille en 2018 (compl)</t>
  </si>
  <si>
    <t>Nombre de personnes des mÃ©nages Autres sans famille en 2018</t>
  </si>
  <si>
    <t>C18_PMEN_MENFAM</t>
  </si>
  <si>
    <t>Pop mÃ©n avec famille(s) en 2018 (compl)</t>
  </si>
  <si>
    <t>Nombre de personnes des mÃ©nages avec famille(s) en 2018</t>
  </si>
  <si>
    <t>C18_PMEN_MENCOUPSENF</t>
  </si>
  <si>
    <t>Pop mÃ©n fam princ Couple sans enfant en 2018 (compl)</t>
  </si>
  <si>
    <t>Nombre de personnes des mÃ©nages dont la famille principale est un couple sans enfant en 2018</t>
  </si>
  <si>
    <t>C18_PMEN_MENCOUPAENF</t>
  </si>
  <si>
    <t>Pop mÃ©n fam princ Couple avec enfant(s) en 2018 (compl)</t>
  </si>
  <si>
    <t>Nombre de personnes des mÃ©nages dont la famille principale est un couple avec des enfants en 2018</t>
  </si>
  <si>
    <t>C18_PMEN_MENFAMMONO</t>
  </si>
  <si>
    <t>Pop mÃ©n fam princ Famille mono en 2018 (compl)</t>
  </si>
  <si>
    <t>Nombre de personnes des mÃ©nages dont la famille principale est une famille monoparentale en 2018</t>
  </si>
  <si>
    <t>P18_POP15P</t>
  </si>
  <si>
    <t>Pop 15 ans ou plus en 2018 (princ)</t>
  </si>
  <si>
    <t>P18_POP1519</t>
  </si>
  <si>
    <t>Pop 15-19 ans en 2018 (princ)</t>
  </si>
  <si>
    <t>Nombre de personnes de 15 Ã  19 ans en 2018</t>
  </si>
  <si>
    <t>P18_POP2024</t>
  </si>
  <si>
    <t>Pop 20-24 ans en 2018 (princ)</t>
  </si>
  <si>
    <t>Nombre de personnes de 20 Ã  24 ans en 2018</t>
  </si>
  <si>
    <t>P18_POP2539</t>
  </si>
  <si>
    <t>Pop 25-39 ans en 2018 (princ)</t>
  </si>
  <si>
    <t>Nombre de personnes de 25 Ã  39 ans en 2018</t>
  </si>
  <si>
    <t>P18_POP4054</t>
  </si>
  <si>
    <t>Pop 40-54 ans en 2018 (princ)</t>
  </si>
  <si>
    <t>Nombre de personnes de 40 Ã  54 ans en 2018</t>
  </si>
  <si>
    <t>P18_POP5564</t>
  </si>
  <si>
    <t>Pop 55-64 ans en 2018 (princ)</t>
  </si>
  <si>
    <t>Nombre de personnes de 55 Ã  64 ans en 2018</t>
  </si>
  <si>
    <t>P18_POP6579</t>
  </si>
  <si>
    <t>Pop 65-79 ans en 2018 (princ)</t>
  </si>
  <si>
    <t>Nombre de personnes de 65 Ã  79 ans en 2018</t>
  </si>
  <si>
    <t>P18_POP80P</t>
  </si>
  <si>
    <t>Pop 80 ans ou plus en 2018 (princ)</t>
  </si>
  <si>
    <t>Nombre de personnes de 80 ans ou plus en 2018</t>
  </si>
  <si>
    <t>P18_POPMEN1519</t>
  </si>
  <si>
    <t>Pop mÃ©n 15-19 ans en 2018 (princ)</t>
  </si>
  <si>
    <t>Nombre de personnes des mÃ©nages de 15 Ã  19 ans en 2018</t>
  </si>
  <si>
    <t>P18_POPMEN2024</t>
  </si>
  <si>
    <t>Pop mÃ©n 20-24 ans en 2018 (princ)</t>
  </si>
  <si>
    <t>Nombre de personnes des mÃ©nages de 20 Ã  24 ans en 2018</t>
  </si>
  <si>
    <t>P18_POPMEN2539</t>
  </si>
  <si>
    <t>Pop mÃ©n 25-39 ans en 2018 (princ)</t>
  </si>
  <si>
    <t>Nombre de personnes des mÃ©nages de 25 Ã  39 ans en 2018</t>
  </si>
  <si>
    <t>P18_POPMEN4054</t>
  </si>
  <si>
    <t>Pop mÃ©n 40-54 ans en 2018 (princ)</t>
  </si>
  <si>
    <t>Nombre de personnes des mÃ©nages de 40 Ã  54 ans en 2018</t>
  </si>
  <si>
    <t>P18_POPMEN5564</t>
  </si>
  <si>
    <t>Pop mÃ©n 55-64 ans en 2018 (princ)</t>
  </si>
  <si>
    <t>Nombre de personnes des mÃ©nages de 55 Ã  64 ans en 2018</t>
  </si>
  <si>
    <t>P18_POPMEN6579</t>
  </si>
  <si>
    <t>Pop mÃ©n 65-79 ans en 2018 (princ)</t>
  </si>
  <si>
    <t>Nombre de personnes des mÃ©nages de 65 Ã  79 ans en 2018</t>
  </si>
  <si>
    <t>P18_POPMEN80P</t>
  </si>
  <si>
    <t>Pop mÃ©n 80 ans ou plus en 2018 (princ)</t>
  </si>
  <si>
    <t>Nombre de personnes des mÃ©nages de 80 ans ou plus en 2018</t>
  </si>
  <si>
    <t>P18_POP1519_PSEUL</t>
  </si>
  <si>
    <t>Pop 15-19 ans vivant seule en 2018 (princ)</t>
  </si>
  <si>
    <t>Nombre de personnes de 15 Ã  19 ans vivant seules en 2018</t>
  </si>
  <si>
    <t>P18_POP2024_PSEUL</t>
  </si>
  <si>
    <t>Pop 20-24 ans vivant seule en 2018 (princ)</t>
  </si>
  <si>
    <t>Nombre de personnes de 20 Ã  24 ans vivant seules en 2018</t>
  </si>
  <si>
    <t>P18_POP2539_PSEUL</t>
  </si>
  <si>
    <t>Pop 25-39 ans vivant seule en 2018 (princ)</t>
  </si>
  <si>
    <t>Nombre de personnes de 25 Ã  39 ans vivant seules en 2018</t>
  </si>
  <si>
    <t>P18_POP4054_PSEUL</t>
  </si>
  <si>
    <t>Pop 40-54 ans vivant seule en 2018 (princ)</t>
  </si>
  <si>
    <t>Nombre de personnes de 40 Ã  54 ans vivant seules en 2018</t>
  </si>
  <si>
    <t>P18_POP5564_PSEUL</t>
  </si>
  <si>
    <t>Pop 55-64 ans vivant seule en 2018 (princ)</t>
  </si>
  <si>
    <t>Nombre de personnes de 55 Ã  64 ans vivant seules en 2018</t>
  </si>
  <si>
    <t>P18_POP6579_PSEUL</t>
  </si>
  <si>
    <t>Pop 65-79 ans vivant seule en 2018 (princ)</t>
  </si>
  <si>
    <t>Nombre de personnes de 65 Ã  79 ans vivant seules en 2018</t>
  </si>
  <si>
    <t>P18_POP80P_PSEUL</t>
  </si>
  <si>
    <t>Pop 80 ans ou plus vivant seule en 2018 (princ)</t>
  </si>
  <si>
    <t>Nombre de personnes de 80 ans ou plus vivant seules en 2018</t>
  </si>
  <si>
    <t>P18_POP1519_COUPLE</t>
  </si>
  <si>
    <t>Pop 15-19 ans vivant en couple en 2018 (princ)</t>
  </si>
  <si>
    <t>Nombre de personnes de 15 Ã  19 ans vivant en couple en 2018</t>
  </si>
  <si>
    <t>P18_POP2024_COUPLE</t>
  </si>
  <si>
    <t>Pop 20-24 ans vivant en couple en 2018 (princ)</t>
  </si>
  <si>
    <t>Nombre de personnes de 20 Ã  24 ans vivant en couple en 2018</t>
  </si>
  <si>
    <t>P18_POP2539_COUPLE</t>
  </si>
  <si>
    <t>Pop 25-39 ans vivant en couple en 2018 (princ)</t>
  </si>
  <si>
    <t>Nombre de personnes de 25 Ã  39 ans vivant en couple en 2018</t>
  </si>
  <si>
    <t>P18_POP4054_COUPLE</t>
  </si>
  <si>
    <t>Pop 40-54 ans vivant en couple en 2018 (princ)</t>
  </si>
  <si>
    <t>Nombre de personnes de 40 Ã  54 ans vivant en couple en 2018</t>
  </si>
  <si>
    <t>P18_POP5564_COUPLE</t>
  </si>
  <si>
    <t>Pop 55-64 ans vivant en couple en 2018 (princ)</t>
  </si>
  <si>
    <t>Nombre de personnes de 55 Ã  64 ans vivant en couple en 2018</t>
  </si>
  <si>
    <t>P18_POP6579_COUPLE</t>
  </si>
  <si>
    <t>Pop 65-79 ans vivant en couple en 2018 (princ)</t>
  </si>
  <si>
    <t>Nombre de personnes de 65 Ã  79 ans vivant en couple en 2018</t>
  </si>
  <si>
    <t>P18_POP80P_COUPLE</t>
  </si>
  <si>
    <t>Pop 80 ans ou plus vivant en couple en 2018 (princ)</t>
  </si>
  <si>
    <t>Nombre de personnes de 80 ans ou plus vivant en couple en 2018</t>
  </si>
  <si>
    <t>P18_POP15P_MARIEE</t>
  </si>
  <si>
    <t>Pop 15 ans ou plus mariÃ©e en 2018 (princ)</t>
  </si>
  <si>
    <t>Nombre de personnes de 15 ans ou plus mariÃ©es en 2018</t>
  </si>
  <si>
    <t>P18_POP15P_PACSEE</t>
  </si>
  <si>
    <t>Pop 15 ans ou plus pacsÃ©e en 2018 (princ)</t>
  </si>
  <si>
    <t>Nombre de personnes de 15 ans ou plus pacsÃ©es en 2018</t>
  </si>
  <si>
    <t>P18_POP15P_CONCUB_UNION_LIBRE</t>
  </si>
  <si>
    <t>Pop 15 ans ou plus en concubinage ou union libre en 2018 (princ)</t>
  </si>
  <si>
    <t>Nombre de personnes de 15 ans ou plus en concubinage ou union libre en 2018</t>
  </si>
  <si>
    <t>P18_POP15P_VEUFS</t>
  </si>
  <si>
    <t>Pop 15 ans ou plus veuves ou veufs en 2018 (princ)</t>
  </si>
  <si>
    <t>Nombre de personnes de 15 ans ou plus veuves ou veufs en 2018</t>
  </si>
  <si>
    <t>P18_POP15P_DIVORCEE</t>
  </si>
  <si>
    <t>Pop 15 ans ou plus divorcÃ©e en 2018 (princ)</t>
  </si>
  <si>
    <t>Nombre de personnes de 15 ans ou plus divorcÃ©es en 2018</t>
  </si>
  <si>
    <t>P18_POP15P_CELIBATAIRE</t>
  </si>
  <si>
    <t>Pop 15 ans ou plus cÃ©libataire en 2018 (princ)</t>
  </si>
  <si>
    <t>Nombre de personnes de 15 ans ou plus cÃ©libataires en 2018</t>
  </si>
  <si>
    <t>C18_MEN_CS1</t>
  </si>
  <si>
    <t>MÃ©nages Pers RÃ©f Agri. expl. en 2018 (compl)</t>
  </si>
  <si>
    <t>Nombre de mÃ©nages dont la personne de rÃ©fÃ©rence est agriculteur exploitant en 2018</t>
  </si>
  <si>
    <t>C18_MEN_CS2</t>
  </si>
  <si>
    <t>MÃ©nages Pers RÃ©f Art. Comm. Chefs entr. en 2018 (compl)</t>
  </si>
  <si>
    <t>Nombre de mÃ©nages dont la personne de rÃ©fÃ©rence est artisan, commerÃ§ant, chef d'entreprise en 2018</t>
  </si>
  <si>
    <t>C18_MEN_CS3</t>
  </si>
  <si>
    <t>MÃ©nages Pers RÃ©f Cadres Prof int sup en 2018 (compl)</t>
  </si>
  <si>
    <t>Nombre de mÃ©nages dont la personne de rÃ©fÃ©rence est cadre ou exerce une profession intellectuelle supÃ©rieure en 2018</t>
  </si>
  <si>
    <t>C18_MEN_CS4</t>
  </si>
  <si>
    <t>MÃ©nages Pers RÃ©f Prof intermÃ©diaire en 2018 (compl)</t>
  </si>
  <si>
    <t>Nombre de mÃ©nages dont la personne de rÃ©fÃ©rence exerce une profession intermÃ©diaire en 2018</t>
  </si>
  <si>
    <t>C18_MEN_CS5</t>
  </si>
  <si>
    <t>MÃ©nages Pers RÃ©f EmployÃ© en 2018 (compl)</t>
  </si>
  <si>
    <t>Nombre de mÃ©nages dont la personne de rÃ©fÃ©rence est employÃ© en 2018</t>
  </si>
  <si>
    <t>C18_MEN_CS6</t>
  </si>
  <si>
    <t>MÃ©nages Pers RÃ©f Ouvrier en 2018 (compl)</t>
  </si>
  <si>
    <t>Nombre de mÃ©nages dont la personne de rÃ©fÃ©rence est ouvrier en 2018</t>
  </si>
  <si>
    <t>C18_MEN_CS7</t>
  </si>
  <si>
    <t>MÃ©nages Pers RÃ©f RetraitÃ© en 2018 (compl)</t>
  </si>
  <si>
    <t>Nombre de mÃ©nages dont la personne de rÃ©fÃ©rence est retraitÃ© en 2018</t>
  </si>
  <si>
    <t>C18_MEN_CS8</t>
  </si>
  <si>
    <t>MÃ©nages Pers RÃ©f Autre en 2018 (compl)</t>
  </si>
  <si>
    <t>Nombre de mÃ©nages dont la personne de rÃ©fÃ©rence est autre sans activitÃ© professionnelle en 2018</t>
  </si>
  <si>
    <t>C18_PMEN_CS1</t>
  </si>
  <si>
    <t>Pop mÃ©n Pers RÃ©f Agri. expl. en 2018 (compl)</t>
  </si>
  <si>
    <t>Nombre de personnes des mÃ©nages dont la personne de rÃ©fÃ©rence est agriculteur exploitant en 2018</t>
  </si>
  <si>
    <t>C18_PMEN_CS2</t>
  </si>
  <si>
    <t>Pop mÃ©n Pers RÃ©f Art Com Chef ent en 2018 (compl)</t>
  </si>
  <si>
    <t>Nombre de personnes des mÃ©nages dont la personne de rÃ©fÃ©rence est artisan, commerÃ§ant, chef d'entreprise en 2018</t>
  </si>
  <si>
    <t>C18_PMEN_CS3</t>
  </si>
  <si>
    <t>Pop mÃ©n Pers RÃ©f Cadres Prof int sup en 2018 (compl)</t>
  </si>
  <si>
    <t>Nombre de personnes des mÃ©nages dont la personne de rÃ©fÃ©rence est cadre ou exerce une profession intellectuelle supÃ©rieure en 2018</t>
  </si>
  <si>
    <t>C18_PMEN_CS4</t>
  </si>
  <si>
    <t>Pop mÃ©n Pers RÃ©f Prof intermÃ©diaire en 2018 (compl)</t>
  </si>
  <si>
    <t>Nombre de personnes des mÃ©nages dont la personne de rÃ©fÃ©rence exerce une profession intermÃ©diaire en 2018</t>
  </si>
  <si>
    <t>C18_PMEN_CS5</t>
  </si>
  <si>
    <t>Pop mÃ©n Pers RÃ©f EmployÃ© en 2018 (compl)</t>
  </si>
  <si>
    <t>Nombre de personnes des mÃ©nages dont la personne de rÃ©fÃ©rence est employÃ© en 2018</t>
  </si>
  <si>
    <t>C18_PMEN_CS6</t>
  </si>
  <si>
    <t>Pop mÃ©n Pers RÃ©f Ouvrier en 2018 (compl)</t>
  </si>
  <si>
    <t>Nombre de personnes des mÃ©nages dont la personne de rÃ©fÃ©rence est ouvrier en 2018</t>
  </si>
  <si>
    <t>C18_PMEN_CS7</t>
  </si>
  <si>
    <t>Pop mÃ©n Pers RÃ©f RetraitÃ© en 2018 (compl)</t>
  </si>
  <si>
    <t>Nombre de personnes des mÃ©nages dont la personne de rÃ©fÃ©rence est retraitÃ© en 2018</t>
  </si>
  <si>
    <t>C18_PMEN_CS8</t>
  </si>
  <si>
    <t>Pop mÃ©n Pers RÃ©f Autre en 2018 (compl)</t>
  </si>
  <si>
    <t>Nombre de personnes des mÃ©nages dont la personne de rÃ©fÃ©rence est autre sans activitÃ© professionnelle en 2018</t>
  </si>
  <si>
    <t>C18_FAM</t>
  </si>
  <si>
    <t>Familles en 2018 (compl)</t>
  </si>
  <si>
    <t>Nombre de familles en 2018</t>
  </si>
  <si>
    <t>C18_COUPAENF</t>
  </si>
  <si>
    <t>Fam Couple avec enfant(s) en 2018 (compl)</t>
  </si>
  <si>
    <t>Nombre de familles formÃ©es d'un couple avec enfant(s) en 2018</t>
  </si>
  <si>
    <t>C18_FAMMONO</t>
  </si>
  <si>
    <t>Fam Monoparentales en 2018 (compl)</t>
  </si>
  <si>
    <t>Nombre de familles monoparentales en 2018</t>
  </si>
  <si>
    <t>C18_HMONO</t>
  </si>
  <si>
    <t>Fam Mono Hommes avec enfant(s) en 2018 (compl)</t>
  </si>
  <si>
    <t>Nombre de familles monoparentales formÃ©es d'un homme seul avec enfant(s) en 2018</t>
  </si>
  <si>
    <t>C18_FMONO</t>
  </si>
  <si>
    <t>Fam Mono Femmes avec enfant(s) en 2018 (compl)</t>
  </si>
  <si>
    <t>Nombre de familles monoparentales formÃ©es d'une femme seule avec enfant(s) en 2018</t>
  </si>
  <si>
    <t>C18_COUPSENF</t>
  </si>
  <si>
    <t>Fam Couple sans enfant en 2018 (compl)</t>
  </si>
  <si>
    <t>Nombre de familles formÃ©es d'un couple sans enfant en 2018</t>
  </si>
  <si>
    <t>C18_NE24F0</t>
  </si>
  <si>
    <t>Fam 0 enfant moins 25 ans en 2018 (compl)</t>
  </si>
  <si>
    <t>Nombre de familles avec 0 enfant de moins de 25 ans en 2018</t>
  </si>
  <si>
    <t>C18_NE24F1</t>
  </si>
  <si>
    <t>Fam 1 enfant moins 25 ans en 2018 (compl)</t>
  </si>
  <si>
    <t>Nombre de familles avec 1 enfant de moins de 25 ans en 2018</t>
  </si>
  <si>
    <t>C18_NE24F2</t>
  </si>
  <si>
    <t>Fam 2 enfants moins 25 ans en 2018 (compl)</t>
  </si>
  <si>
    <t>Nombre de familles avec 2 enfants de moins de 25 ans en 2018</t>
  </si>
  <si>
    <t>C18_NE24F3</t>
  </si>
  <si>
    <t>Fam 3 enfants moins 25 ans en 2018 (compl)</t>
  </si>
  <si>
    <t>Nombre de familles avec 3 enfants de moins de 25 ans en 2018</t>
  </si>
  <si>
    <t>C18_NE24F4P</t>
  </si>
  <si>
    <t>Fam 4 enfants ou plus moins 25 ans en 2018 (compl)</t>
  </si>
  <si>
    <t>Nombre de familles avec 4 enfants ou plus de moins de 25 ans en 2018</t>
  </si>
  <si>
    <t>MÃ©nages en 2013 (compl)</t>
  </si>
  <si>
    <t>C13_MENPSEUL</t>
  </si>
  <si>
    <t>MÃ©nages 1 personne en 2013 (compl)</t>
  </si>
  <si>
    <t>Nombre de mÃ©nages d'une personne en 2013</t>
  </si>
  <si>
    <t>C13_MENHSEUL</t>
  </si>
  <si>
    <t>MÃ©nages Hommes seuls en 2013 (compl)</t>
  </si>
  <si>
    <t>Nombre de mÃ©nages composÃ©s d'hommes seuls en 2013</t>
  </si>
  <si>
    <t>C13_MENFSEUL</t>
  </si>
  <si>
    <t>MÃ©nages Femmes seules en 2013 (compl)</t>
  </si>
  <si>
    <t>Nombre de mÃ©nages composÃ©s de femmes seules en 2013</t>
  </si>
  <si>
    <t>C13_MENSFAM</t>
  </si>
  <si>
    <t>MÃ©nages Autres sans famille en 2013 (compl)</t>
  </si>
  <si>
    <t>Nombre de mÃ©nages autres sans famille en 2013</t>
  </si>
  <si>
    <t>C13_MENFAM</t>
  </si>
  <si>
    <t>MÃ©nages avec famille(s) en 2013 (compl)</t>
  </si>
  <si>
    <t>Nombre de mÃ©nages avec famille(s) en 2013</t>
  </si>
  <si>
    <t>C13_MENCOUPSENF</t>
  </si>
  <si>
    <t>MÃ©n fam princ Couple sans enfant en 2013 (compl)</t>
  </si>
  <si>
    <t>Nombre de mÃ©nages dont la famille principale est formÃ©e d'un couple sans enfant en 2013</t>
  </si>
  <si>
    <t>C13_MENCOUPAENF</t>
  </si>
  <si>
    <t>MÃ©n fam princ Couple avec enfant(s) en 2013 (compl)</t>
  </si>
  <si>
    <t>Nombre de mÃ©nages dont la famille principale est formÃ©e d'un couple avec enfant(s) en 2013</t>
  </si>
  <si>
    <t>C13_MENFAMMONO</t>
  </si>
  <si>
    <t>MÃ©n fam princ Famille mono en 2013 (compl)</t>
  </si>
  <si>
    <t>Nombre de mÃ©nages dont la famille principale est une famille monoparentale en 2013</t>
  </si>
  <si>
    <t>Pop MÃ©nages en 2013 (compl)</t>
  </si>
  <si>
    <t>C13_PMEN_MENPSEUL</t>
  </si>
  <si>
    <t>Pop mÃ©n Personnes seules en 2013 (compl)</t>
  </si>
  <si>
    <t>Nombre de personnes des mÃ©nages d'une personne en 2013</t>
  </si>
  <si>
    <t>C13_PMEN_MENHSEUL</t>
  </si>
  <si>
    <t>Pop mÃ©n Hommes seuls en 2013 (compl)</t>
  </si>
  <si>
    <t>Nombre de personnes des mÃ©nages composÃ©s d'hommes seuls en 2013</t>
  </si>
  <si>
    <t>C13_PMEN_MENFSEUL</t>
  </si>
  <si>
    <t>Pop mÃ©n Femmes seules en 2013 (compl)</t>
  </si>
  <si>
    <t>Nombre de personnes des mÃ©nages composÃ©s de femmes seules en 2013</t>
  </si>
  <si>
    <t>C13_PMEN_MENSFAM</t>
  </si>
  <si>
    <t>Pop mÃ©n Autres sans famille en 2013 (compl)</t>
  </si>
  <si>
    <t>Nombre de personnes des mÃ©nages Autres sans famille en 2013</t>
  </si>
  <si>
    <t>C13_PMEN_MENFAM</t>
  </si>
  <si>
    <t>Pop mÃ©n avec famille(s) en 2013 (compl)</t>
  </si>
  <si>
    <t>Nombre de personnes des mÃ©nages avec famille(s) en 2013</t>
  </si>
  <si>
    <t>C13_PMEN_MENCOUPSENF</t>
  </si>
  <si>
    <t>Pop mÃ©n fam princ Couple sans enfant en 2013 (compl)</t>
  </si>
  <si>
    <t>Nombre de personnes des mÃ©nages dont la famille principale est un couple sans enfant en 2013</t>
  </si>
  <si>
    <t>C13_PMEN_MENCOUPAENF</t>
  </si>
  <si>
    <t>Pop mÃ©n fam princ Couple avec enfant(s) en 2013 (compl)</t>
  </si>
  <si>
    <t>Nombre de personnes des mÃ©nages dont la famille principale est un couple avec des enfants en 2013</t>
  </si>
  <si>
    <t>C13_PMEN_MENFAMMONO</t>
  </si>
  <si>
    <t>Pop mÃ©n fam princ Famille mono en 2013 (compl)</t>
  </si>
  <si>
    <t>Nombre de personnes des mÃ©nages dont la famille principale est une famille monoparentale en 2013</t>
  </si>
  <si>
    <t>P13_POP15P</t>
  </si>
  <si>
    <t>Pop 15 ans ou plus en 2013 (princ)</t>
  </si>
  <si>
    <t>P13_POP1519</t>
  </si>
  <si>
    <t>Pop 15-19 ans en 2013 (princ)</t>
  </si>
  <si>
    <t>Nombre de personnes de 15 Ã  19 ans en 2013</t>
  </si>
  <si>
    <t>P13_POP2024</t>
  </si>
  <si>
    <t>Pop 20-24 ans en 2013 (princ)</t>
  </si>
  <si>
    <t>Nombre de personnes de 20 Ã  24 ans en 2013</t>
  </si>
  <si>
    <t>P13_POP2539</t>
  </si>
  <si>
    <t>Pop 25-39 ans en 2013 (princ)</t>
  </si>
  <si>
    <t>Nombre de personnes de 25 Ã  39 ans en 2013</t>
  </si>
  <si>
    <t>P13_POP4054</t>
  </si>
  <si>
    <t>Pop 40-54 ans en 2013 (princ)</t>
  </si>
  <si>
    <t>Nombre de personnes de 40 Ã  54 ans en 2013</t>
  </si>
  <si>
    <t>P13_POP5564</t>
  </si>
  <si>
    <t>Pop 55-64 ans en 2013 (princ)</t>
  </si>
  <si>
    <t>Nombre de personnes de 55 Ã  64 ans en 2013</t>
  </si>
  <si>
    <t>P13_POP6579</t>
  </si>
  <si>
    <t>Pop 65-79 ans en 2013 (princ)</t>
  </si>
  <si>
    <t>Nombre de personnes de 65 Ã  79 ans en 2013</t>
  </si>
  <si>
    <t>P13_POP80P</t>
  </si>
  <si>
    <t>Pop 80 ans ou plus en 2013 (princ)</t>
  </si>
  <si>
    <t>Nombre de personnes de 80 ans ou plus en 2013</t>
  </si>
  <si>
    <t>P13_POPMEN1519</t>
  </si>
  <si>
    <t>Pop mÃ©n 15-19 ans en 2013 (princ)</t>
  </si>
  <si>
    <t>Nombre de personnes des mÃ©nages de 15 Ã  19 ans en 2013</t>
  </si>
  <si>
    <t>P13_POPMEN2024</t>
  </si>
  <si>
    <t>Pop mÃ©n 20-24 ans en 2013 (princ)</t>
  </si>
  <si>
    <t>Nombre de personnes des mÃ©nages de 20 Ã  24 ans en 2013</t>
  </si>
  <si>
    <t>P13_POPMEN2539</t>
  </si>
  <si>
    <t>Pop mÃ©n 25-39 ans en 2013 (princ)</t>
  </si>
  <si>
    <t>Nombre de personnes des mÃ©nages de 25 Ã  39 ans en 2013</t>
  </si>
  <si>
    <t>P13_POPMEN4054</t>
  </si>
  <si>
    <t>Pop mÃ©n 40-54 ans en 2013 (princ)</t>
  </si>
  <si>
    <t>Nombre de personnes des mÃ©nages de 40 Ã  54 ans en 2013</t>
  </si>
  <si>
    <t>P13_POPMEN5564</t>
  </si>
  <si>
    <t>Pop mÃ©n 55-64 ans en 2013 (princ)</t>
  </si>
  <si>
    <t>Nombre de personnes des mÃ©nages de 55 Ã  64 ans en 2013</t>
  </si>
  <si>
    <t>P13_POPMEN6579</t>
  </si>
  <si>
    <t>Pop mÃ©n 65-79 ans en 2013 (princ)</t>
  </si>
  <si>
    <t>Nombre de personnes des mÃ©nages de 65 Ã  79 ans en 2013</t>
  </si>
  <si>
    <t>P13_POPMEN80P</t>
  </si>
  <si>
    <t>Pop mÃ©n 80 ans ou plus en 2013 (princ)</t>
  </si>
  <si>
    <t>Nombre de personnes des mÃ©nages de 80 ans ou plus en 2013</t>
  </si>
  <si>
    <t>P13_POP1519_PSEUL</t>
  </si>
  <si>
    <t>Pop 15-19 ans vivant seule en 2013 (princ)</t>
  </si>
  <si>
    <t>Nombre de personnes de 15 Ã  19 ans vivant seules en 2013</t>
  </si>
  <si>
    <t>P13_POP2024_PSEUL</t>
  </si>
  <si>
    <t>Pop 20-24 ans vivant seule en 2013 (princ)</t>
  </si>
  <si>
    <t>Nombre de personnes de 20 Ã  24 ans vivant seules en 2013</t>
  </si>
  <si>
    <t>P13_POP2539_PSEUL</t>
  </si>
  <si>
    <t>Pop 25-39 ans vivant seule en 2013 (princ)</t>
  </si>
  <si>
    <t>Nombre de personnes de 25 Ã  39 ans vivant seules en 2013</t>
  </si>
  <si>
    <t>P13_POP4054_PSEUL</t>
  </si>
  <si>
    <t>Pop 40-54 ans vivant seule en 2013 (princ)</t>
  </si>
  <si>
    <t>Nombre de personnes de 40 Ã  54 ans vivant seules en 2013</t>
  </si>
  <si>
    <t>P13_POP5564_PSEUL</t>
  </si>
  <si>
    <t>Pop 55-64 ans vivant seule en 2013 (princ)</t>
  </si>
  <si>
    <t>Nombre de personnes de 55 Ã  64 ans vivant seules en 2013</t>
  </si>
  <si>
    <t>P13_POP6579_PSEUL</t>
  </si>
  <si>
    <t>Pop 65-79 ans vivant seule en 2013 (princ)</t>
  </si>
  <si>
    <t>Nombre de personnes de 65 Ã  79 ans vivant seules en 2013</t>
  </si>
  <si>
    <t>P13_POP80P_PSEUL</t>
  </si>
  <si>
    <t>Pop 80 ans ou plus vivant seule en 2013 (princ)</t>
  </si>
  <si>
    <t>Nombre de personnes de 80 ans ou plus vivant seules en 2013</t>
  </si>
  <si>
    <t>P13_POP1519_COUPLE</t>
  </si>
  <si>
    <t>Pop 15-19 ans vivant en couple en 2013 (princ)</t>
  </si>
  <si>
    <t>Nombre de personnes de 15 Ã  19 ans vivant en couple en 2013</t>
  </si>
  <si>
    <t>P13_POP2024_COUPLE</t>
  </si>
  <si>
    <t>Pop 20-24 ans vivant en couple en 2013 (princ)</t>
  </si>
  <si>
    <t>Nombre de personnes de 20 Ã  24 ans vivant en couple en 2013</t>
  </si>
  <si>
    <t>P13_POP2539_COUPLE</t>
  </si>
  <si>
    <t>Pop 25-39 ans vivant en couple en 2013 (princ)</t>
  </si>
  <si>
    <t>Nombre de personnes de 25 Ã  39 ans vivant en couple en 2013</t>
  </si>
  <si>
    <t>P13_POP4054_COUPLE</t>
  </si>
  <si>
    <t>Pop 40-54 ans vivant en couple en 2013 (princ)</t>
  </si>
  <si>
    <t>Nombre de personnes de 40 Ã  54 ans vivant en couple en 2013</t>
  </si>
  <si>
    <t>P13_POP5564_COUPLE</t>
  </si>
  <si>
    <t>Pop 55-64 ans vivant en couple en 2013 (princ)</t>
  </si>
  <si>
    <t>Nombre de personnes de 55 Ã  64 ans vivant en couple en 2013</t>
  </si>
  <si>
    <t>P13_POP6579_COUPLE</t>
  </si>
  <si>
    <t>Pop 65-79 ans vivant en couple en 2013 (princ)</t>
  </si>
  <si>
    <t>Nombre de personnes de 65 Ã  79 ans vivant en couple en 2013</t>
  </si>
  <si>
    <t>P13_POP80P_COUPLE</t>
  </si>
  <si>
    <t>Pop 80 ans ou plus vivant en couple en 2013 (princ)</t>
  </si>
  <si>
    <t>Nombre de personnes de 80 ans ou plus vivant en couple en 2013</t>
  </si>
  <si>
    <t>P13_POP15P_MARIEE</t>
  </si>
  <si>
    <t>Pop 15 ans ou plus MariÃ©e en 2013 (princ)</t>
  </si>
  <si>
    <t>Nombre de personnes de 15 ans ou plus mariÃ©es en 2013</t>
  </si>
  <si>
    <t>P13_POP15P_NONMARIEE</t>
  </si>
  <si>
    <t>Pop 15 ans ou plus Non mariÃ©e en 2013 (princ)</t>
  </si>
  <si>
    <t>Nombre de personnes de 15 ans ou plus non mariÃ©es en 2013</t>
  </si>
  <si>
    <t>C13_MEN_CS1</t>
  </si>
  <si>
    <t>MÃ©nages Pers RÃ©f Agri. expl. en 2013 (compl)</t>
  </si>
  <si>
    <t>Nombre de mÃ©nages dont la personne de rÃ©fÃ©rence est Agriculteur exploitant en 2013</t>
  </si>
  <si>
    <t>C13_MEN_CS2</t>
  </si>
  <si>
    <t>MÃ©nages Pers RÃ©f Art. Comm. Chefs entr. en 2013 (compl)</t>
  </si>
  <si>
    <t>Nombre de mÃ©nages dont la personne de rÃ©fÃ©rence est Artisan, CommerÃ§ant, Chef d'entreprise en 2013</t>
  </si>
  <si>
    <t>C13_MEN_CS3</t>
  </si>
  <si>
    <t>MÃ©nages Pers RÃ©f Cadres Prof int sup en 2013 (compl)</t>
  </si>
  <si>
    <t>Nombre de mÃ©nages dont la personne de rÃ©fÃ©rence est Cadre ou exerce une Profession intellectuelle supÃ©rieure en 2013</t>
  </si>
  <si>
    <t>C13_MEN_CS4</t>
  </si>
  <si>
    <t>MÃ©nages Pers RÃ©f Prof intermÃ©diaire en 2013 (compl)</t>
  </si>
  <si>
    <t>Nombre de mÃ©nages dont la personne de rÃ©fÃ©rence exerce une Profession intermÃ©diaire en 2013</t>
  </si>
  <si>
    <t>C13_MEN_CS5</t>
  </si>
  <si>
    <t>MÃ©nages Pers RÃ©f EmployÃ© en 2013 (compl)</t>
  </si>
  <si>
    <t>Nombre de mÃ©nages dont la personne de rÃ©fÃ©rence est EmployÃ© en 2013</t>
  </si>
  <si>
    <t>C13_MEN_CS6</t>
  </si>
  <si>
    <t>MÃ©nages Pers RÃ©f Ouvrier en 2013 (compl)</t>
  </si>
  <si>
    <t>Nombre de mÃ©nages dont la personne de rÃ©fÃ©rence est Ouvrier en 2013</t>
  </si>
  <si>
    <t>C13_MEN_CS7</t>
  </si>
  <si>
    <t>MÃ©nages Pers RÃ©f RetraitÃ© en 2013 (compl)</t>
  </si>
  <si>
    <t>Nombre de mÃ©nages dont la personne de rÃ©fÃ©rence est RetraitÃ© en 2013</t>
  </si>
  <si>
    <t>C13_MEN_CS8</t>
  </si>
  <si>
    <t>MÃ©nages Pers RÃ©f Autre en 2013 (compl)</t>
  </si>
  <si>
    <t>Nombre de mÃ©nages dont la personne de rÃ©fÃ©rence est Autre sans activitÃ© professionnelle en 2013</t>
  </si>
  <si>
    <t>C13_PMEN_CS1</t>
  </si>
  <si>
    <t>Pop mÃ©n Pers RÃ©f Agri. expl. en 2013 (compl)</t>
  </si>
  <si>
    <t>Nombre de personnes des mÃ©nages dont la personne de rÃ©fÃ©rence est Agriculteur exploitant en 2013</t>
  </si>
  <si>
    <t>C13_PMEN_CS2</t>
  </si>
  <si>
    <t>Pop mÃ©n Pers RÃ©f Art Com Chef ent en 2013 (compl)</t>
  </si>
  <si>
    <t>Nombre de personnes des mÃ©nages dont la personne de rÃ©fÃ©rence est Artisan, CommerÃ§ant, Chef d'entreprise en 2013</t>
  </si>
  <si>
    <t>C13_PMEN_CS3</t>
  </si>
  <si>
    <t>Pop mÃ©n Pers RÃ©f Cadres Prof int sup en 2013 (compl)</t>
  </si>
  <si>
    <t>Nombre de personnes des mÃ©nages dont la personne de rÃ©fÃ©rence est Cadre ou exerce une Profession intellectuelle supÃ©rieure en 2013</t>
  </si>
  <si>
    <t>C13_PMEN_CS4</t>
  </si>
  <si>
    <t>Pop mÃ©n Pers RÃ©f Prof intermÃ©diaire en 2013 (compl)</t>
  </si>
  <si>
    <t>Nombre de personnes des mÃ©nages dont la personne de rÃ©fÃ©rence exerce une Profession intermÃ©diaire en 2013</t>
  </si>
  <si>
    <t>C13_PMEN_CS5</t>
  </si>
  <si>
    <t>Pop mÃ©n Pers RÃ©f EmployÃ© en 2013 (compl)</t>
  </si>
  <si>
    <t>Nombre de personnes des mÃ©nages dont la personne de rÃ©fÃ©rence est EmployÃ© en 2013</t>
  </si>
  <si>
    <t>C13_PMEN_CS6</t>
  </si>
  <si>
    <t>Pop mÃ©n Pers RÃ©f Ouvrier en 2013 (compl)</t>
  </si>
  <si>
    <t>Nombre de personnes des mÃ©nages dont la personne de rÃ©fÃ©rence est Ouvrier en 2013</t>
  </si>
  <si>
    <t>C13_PMEN_CS7</t>
  </si>
  <si>
    <t>Pop mÃ©n Pers RÃ©f RetraitÃ© en 2013 (compl)</t>
  </si>
  <si>
    <t>Nombre de personnes des mÃ©nages dont la personne de rÃ©fÃ©rence est RetraitÃ© en 2013</t>
  </si>
  <si>
    <t>C13_PMEN_CS8</t>
  </si>
  <si>
    <t>Pop mÃ©n Pers RÃ©f Autre en 2013 (compl)</t>
  </si>
  <si>
    <t>Nombre de personnes des mÃ©nages dont la personne de rÃ©fÃ©rence est Autre sans activitÃ© professionnelle en 2013</t>
  </si>
  <si>
    <t>C13_FAM</t>
  </si>
  <si>
    <t>Familles en 2013 (compl)</t>
  </si>
  <si>
    <t>Nombre de familles en 2013</t>
  </si>
  <si>
    <t>C13_COUPAENF</t>
  </si>
  <si>
    <t>Fam Couple avec enfant(s) en 2013 (compl)</t>
  </si>
  <si>
    <t>Nombre de familles formÃ©es d'un couple avec enfant(s) en 2013</t>
  </si>
  <si>
    <t>C13_FAMMONO</t>
  </si>
  <si>
    <t>Fam Monoparentales en 2013 (compl)</t>
  </si>
  <si>
    <t>Nombre de familles monoparentales en 2013</t>
  </si>
  <si>
    <t>C13_HMONO</t>
  </si>
  <si>
    <t>Fam Mono Hommes avec enfant(s) en 2013 (compl)</t>
  </si>
  <si>
    <t>Nombre de familles monoparentales formÃ©es d'un homme seul avec enfant(s) en 2013</t>
  </si>
  <si>
    <t>C13_FMONO</t>
  </si>
  <si>
    <t>Fam Mono Femmes avec enfant(s) en 2013 (compl)</t>
  </si>
  <si>
    <t>Nombre de familles monoparentales formÃ©es d'une femme seule avec enfant(s) en 2013</t>
  </si>
  <si>
    <t>C13_COUPSENF</t>
  </si>
  <si>
    <t>Fam Couple sans enfant en 2013 (compl)</t>
  </si>
  <si>
    <t>Nombre de familles formÃ©es d'un couple sans enfant en 2013</t>
  </si>
  <si>
    <t>C13_NE24F0</t>
  </si>
  <si>
    <t>Fam 0 enfant moins 25 ans en 2013 (compl)</t>
  </si>
  <si>
    <t>Nombre de familles avec 0 enfant de moins de 25 ans en 2013</t>
  </si>
  <si>
    <t>C13_NE24F1</t>
  </si>
  <si>
    <t>Fam 1 enfant moins 25 ans en 2013 (compl)</t>
  </si>
  <si>
    <t>Nombre de familles avec 1 enfant de moins de 25 ans en 2013</t>
  </si>
  <si>
    <t>C13_NE24F2</t>
  </si>
  <si>
    <t>Fam 2 enfants moins 25 ans en 2013 (compl)</t>
  </si>
  <si>
    <t>Nombre de familles avec 2 enfants de moins de 25 ans en 2013</t>
  </si>
  <si>
    <t>C13_NE24F3</t>
  </si>
  <si>
    <t>Fam 3 enfants moins 25 ans en 2013 (compl)</t>
  </si>
  <si>
    <t>Nombre de familles avec 3 enfants de moins de 25 ans en 2013</t>
  </si>
  <si>
    <t>C13_NE24F4P</t>
  </si>
  <si>
    <t>Fam 4 enfants ou plus moins 25 ans en 2013 (compl)</t>
  </si>
  <si>
    <t>Nombre de familles avec 4 enfants ou plus de moins de 25 ans en 2013</t>
  </si>
  <si>
    <t>MÃ©nages en 2008 (compl)</t>
  </si>
  <si>
    <t>C08_MENPSEUL</t>
  </si>
  <si>
    <t>MÃ©nages 1 personne en 2008 (compl)</t>
  </si>
  <si>
    <t>Nombre de mÃ©nages d'une personne en 2008</t>
  </si>
  <si>
    <t>C08_MENHSEUL</t>
  </si>
  <si>
    <t>MÃ©nages Hommes seuls en 2008 (compl)</t>
  </si>
  <si>
    <t>Nombre de mÃ©nages composÃ©s d'hommes seuls en 2008</t>
  </si>
  <si>
    <t>C08_MENFSEUL</t>
  </si>
  <si>
    <t>MÃ©nages Femmes seules en 2008 (compl)</t>
  </si>
  <si>
    <t>Nombre de mÃ©nages composÃ©s de femmes seules en 2008</t>
  </si>
  <si>
    <t>C08_MENSFAM</t>
  </si>
  <si>
    <t>MÃ©nages Autres sans famille en 2008 (compl)</t>
  </si>
  <si>
    <t>Nombre de mÃ©nages Autres sans famille en 2008</t>
  </si>
  <si>
    <t>C08_MENFAM</t>
  </si>
  <si>
    <t>MÃ©nages avec famille(s) en 2008 (compl)</t>
  </si>
  <si>
    <t>Nombre de mÃ©nages avec famille(s) en 2008</t>
  </si>
  <si>
    <t>C08_MENCOUPSENF</t>
  </si>
  <si>
    <t>MÃ©n fam princ Couple sans enfant en 2008 (compl)</t>
  </si>
  <si>
    <t>Nombre de mÃ©nages dont la famille principale est formÃ©e d'un couple sans enfant en 2008</t>
  </si>
  <si>
    <t>C08_MENCOUPAENF</t>
  </si>
  <si>
    <t>MÃ©n fam princ Couple avec enfant(s) en 2008 (compl)</t>
  </si>
  <si>
    <t>Nombre de mÃ©nages dont la famille principale est formÃ©e d'un couple avec enfant(s) en 2008</t>
  </si>
  <si>
    <t>C08_MENFAMMONO</t>
  </si>
  <si>
    <t>MÃ©n fam princ Famille mono en 2008 (compl)</t>
  </si>
  <si>
    <t>Nombre de mÃ©nages dont la famille principale est une famille monoparentale en 2008</t>
  </si>
  <si>
    <t>Pop MÃ©nages en 2008 (compl)</t>
  </si>
  <si>
    <t>C08_PMEN_MENPSEUL</t>
  </si>
  <si>
    <t>Pop mÃ©n Personnes seules en 2008 (compl)</t>
  </si>
  <si>
    <t>Nombre de personnes des mÃ©nages d'une personne en 2008</t>
  </si>
  <si>
    <t>C08_PMEN_MENHSEUL</t>
  </si>
  <si>
    <t>Pop mÃ©n Hommes seuls en 2008 (compl)</t>
  </si>
  <si>
    <t>Nombre de personnes des mÃ©nages composÃ©s d'hommes seuls en 2008</t>
  </si>
  <si>
    <t>C08_PMEN_MENFSEUL</t>
  </si>
  <si>
    <t>Pop mÃ©n Femmes seules en 2008 (compl)</t>
  </si>
  <si>
    <t>Nombre de personnes des mÃ©nages composÃ©s de femmes seules en 2008</t>
  </si>
  <si>
    <t>C08_PMEN_MENSFAM</t>
  </si>
  <si>
    <t>Pop mÃ©n Autres sans famille en 2008 (compl)</t>
  </si>
  <si>
    <t>Nombre de personnes des mÃ©nages Autres sans famille en 2008</t>
  </si>
  <si>
    <t>C08_PMEN_MENFAM</t>
  </si>
  <si>
    <t>Pop mÃ©n avec famille(s) en 2008 (compl)</t>
  </si>
  <si>
    <t>Nombre de personnes des mÃ©nages avec famille(s) en 2008</t>
  </si>
  <si>
    <t>C08_PMEN_MENCOUPSENF</t>
  </si>
  <si>
    <t>Pop mÃ©n fam princ Couple sans enfant en 2008 (compl)</t>
  </si>
  <si>
    <t>Nombre de personnes des mÃ©nages dont la famille principale est un couple sans enfant en 2008</t>
  </si>
  <si>
    <t>C08_PMEN_MENCOUPAENF</t>
  </si>
  <si>
    <t>Pop mÃ©n fam princ Couple avec enfant(s) en 2008 (compl)</t>
  </si>
  <si>
    <t>Nombre de personnes des mÃ©nages dont la famille principale est un couple avec enfant(s) en 2008</t>
  </si>
  <si>
    <t>C08_PMEN_MENFAMMONO</t>
  </si>
  <si>
    <t>Pop mÃ©n fam princ Famille mono en 2008 (compl)</t>
  </si>
  <si>
    <t>Nombre de personnes des mÃ©nages dont la famille principale est une famille monoparentale en 2008</t>
  </si>
  <si>
    <t>P08_POP15P</t>
  </si>
  <si>
    <t>Pop 15 ans ou plus en 2008 (princ)</t>
  </si>
  <si>
    <t>P08_POP1519</t>
  </si>
  <si>
    <t>Pop 15-19 ans en 2008 (princ)</t>
  </si>
  <si>
    <t>Nombre de personnes de 15 Ã  19 ans en 2008</t>
  </si>
  <si>
    <t>P08_POP2024</t>
  </si>
  <si>
    <t>Pop 20-24 ans en 2008 (princ)</t>
  </si>
  <si>
    <t>Nombre de personnes de 20 Ã  24 ans en 2008</t>
  </si>
  <si>
    <t>P08_POP2539</t>
  </si>
  <si>
    <t>Pop 25-39 ans en 2008 (princ)</t>
  </si>
  <si>
    <t>Nombre de personnes de 25 Ã  39 ans en 2008</t>
  </si>
  <si>
    <t>P08_POP4054</t>
  </si>
  <si>
    <t>Pop 40-54 ans en 2008 (princ)</t>
  </si>
  <si>
    <t>Nombre de personnes de 40 Ã  54 ans en 2008</t>
  </si>
  <si>
    <t>P08_POP5564</t>
  </si>
  <si>
    <t>Pop 55-64 ans en 2008 (princ)</t>
  </si>
  <si>
    <t>Nombre de personnes de 55 Ã  64 ans en 2008</t>
  </si>
  <si>
    <t>P08_POP6579</t>
  </si>
  <si>
    <t>Pop 65-79 ans en 2008 (princ)</t>
  </si>
  <si>
    <t>Nombre de personnes de 65 Ã  79 ans en 2008</t>
  </si>
  <si>
    <t>P08_POP80P</t>
  </si>
  <si>
    <t>Pop 80 ans ou plus en 2008 (princ)</t>
  </si>
  <si>
    <t>Nombre de personnes de 80 ans ou plus en 2008</t>
  </si>
  <si>
    <t>P08_POPMEN1519</t>
  </si>
  <si>
    <t>Pop mÃ©n 15-19 ans en 2008 (princ)</t>
  </si>
  <si>
    <t>Nombre de personnes des mÃ©nages de 15 Ã  19 ans en 2008</t>
  </si>
  <si>
    <t>P08_POPMEN2024</t>
  </si>
  <si>
    <t>Pop mÃ©n 20-24 ans en 2008 (princ)</t>
  </si>
  <si>
    <t>Nombre de personnes des mÃ©nages de 20 Ã  24 ans en 2008</t>
  </si>
  <si>
    <t>P08_POPMEN2539</t>
  </si>
  <si>
    <t>Pop mÃ©n 25-39 ans en 2008 (princ)</t>
  </si>
  <si>
    <t>Nombre de personnes des mÃ©nages de 25 Ã  39 ans en 2008</t>
  </si>
  <si>
    <t>P08_POPMEN4054</t>
  </si>
  <si>
    <t>Pop mÃ©n 40-54 ans en 2008 (princ)</t>
  </si>
  <si>
    <t>Nombre de personnes des mÃ©nages de 40 Ã  54 ans en 2008</t>
  </si>
  <si>
    <t>P08_POPMEN5564</t>
  </si>
  <si>
    <t>Pop mÃ©n 55-64 ans en 2008 (princ)</t>
  </si>
  <si>
    <t>Nombre de personnes des mÃ©nages de 55 Ã  64 ans en 2008</t>
  </si>
  <si>
    <t>P08_POPMEN6579</t>
  </si>
  <si>
    <t>Pop mÃ©n 65-79 ans en 2008 (princ)</t>
  </si>
  <si>
    <t>Nombre de personnes des mÃ©nages de 65 Ã  79 ans en 2008</t>
  </si>
  <si>
    <t>P08_POPMEN80P</t>
  </si>
  <si>
    <t>Pop mÃ©n 80 ans ou plus en 2008 (princ)</t>
  </si>
  <si>
    <t>Nombre de personnes des mÃ©nages de 80 ans ou plus en 2008</t>
  </si>
  <si>
    <t>P08_POP1519_PSEUL</t>
  </si>
  <si>
    <t>Pop 15-19 ans vivant seule en 2008 (princ)</t>
  </si>
  <si>
    <t>Nombre de personnes de 15 Ã  19 ans vivant seules en 2008</t>
  </si>
  <si>
    <t>P08_POP2024_PSEUL</t>
  </si>
  <si>
    <t>Pop 20-24 ans vivant seule en 2008 (princ)</t>
  </si>
  <si>
    <t>Nombre de personnes de 20 Ã  24 ans vivant seules en 2008</t>
  </si>
  <si>
    <t>P08_POP2539_PSEUL</t>
  </si>
  <si>
    <t>Pop 25-39 ans vivant seule en 2008 (princ)</t>
  </si>
  <si>
    <t>Nombre de personnes de 25 Ã  39 ans vivant seules en 2008</t>
  </si>
  <si>
    <t>P08_POP4054_PSEUL</t>
  </si>
  <si>
    <t>Pop 40-54 ans vivant seule en 2008 (princ)</t>
  </si>
  <si>
    <t>Nombre de personnes de 40 Ã  54 ans vivant seules en 2008</t>
  </si>
  <si>
    <t>P08_POP5564_PSEUL</t>
  </si>
  <si>
    <t>Pop 55-64 ans vivant seule en 2008 (princ)</t>
  </si>
  <si>
    <t>Nombre de personnes de 55 Ã  64 ans vivant seules en 2008</t>
  </si>
  <si>
    <t>P08_POP6579_PSEUL</t>
  </si>
  <si>
    <t>Pop 65-79 ans vivant seule en 2008 (princ)</t>
  </si>
  <si>
    <t>Nombre de personnes de 65 Ã  79 ans vivant seules en 2008</t>
  </si>
  <si>
    <t>P08_POP80P_PSEUL</t>
  </si>
  <si>
    <t>Pop 80 ans ou plus vivant seule en 2008 (princ)</t>
  </si>
  <si>
    <t>Nombre de personnes de 80 ans ou plus vivant seules en 2008</t>
  </si>
  <si>
    <t>P08_POP1519_COUPLE</t>
  </si>
  <si>
    <t>Pop 15-19 ans vivant en couple en 2008 (princ)</t>
  </si>
  <si>
    <t>Nombre de personnes de 15 Ã  19 ans vivant en couple en 2008</t>
  </si>
  <si>
    <t>P08_POP2024_COUPLE</t>
  </si>
  <si>
    <t>Pop 20-24 ans vivant en couple en 2008 (princ)</t>
  </si>
  <si>
    <t>Nombre de personnes de 20 Ã  24 ans vivant en couple en 2008</t>
  </si>
  <si>
    <t>P08_POP2539_COUPLE</t>
  </si>
  <si>
    <t>Pop 25-39 ans vivant en couple en 2008 (princ)</t>
  </si>
  <si>
    <t>Nombre de personnes de 25 Ã  39 ans vivant en couple en 2008</t>
  </si>
  <si>
    <t>P08_POP4054_COUPLE</t>
  </si>
  <si>
    <t>Pop 40-54 ans vivant en couple en 2008 (princ)</t>
  </si>
  <si>
    <t>Nombre de personnes de 40 Ã  54 ans vivant en couple en 2008</t>
  </si>
  <si>
    <t>P08_POP5564_COUPLE</t>
  </si>
  <si>
    <t>Pop 55-64 ans vivant en couple en 2008 (princ)</t>
  </si>
  <si>
    <t>Nombre de personnes de 55 Ã  64 ans vivant en couple en 2008</t>
  </si>
  <si>
    <t>P08_POP6579_COUPLE</t>
  </si>
  <si>
    <t>Pop 65-79 ans vivant en couple en 2008 (princ)</t>
  </si>
  <si>
    <t>Nombre de personnes de 65 Ã  79 ans vivant en couple en 2008</t>
  </si>
  <si>
    <t>P08_POP80P_COUPLE</t>
  </si>
  <si>
    <t>Pop 80 ans ou plus vivant en couple en 2008 (princ)</t>
  </si>
  <si>
    <t>Nombre de personnes de 80 ans ou plus vivant en couple en 2008</t>
  </si>
  <si>
    <t>P08_POP15P_MARIE</t>
  </si>
  <si>
    <t>Pop 15 ans ou plus MariÃ© en 2008 (princ)</t>
  </si>
  <si>
    <t>Nombre de personnes de 15 ans ou plus mariÃ©es en 2008</t>
  </si>
  <si>
    <t>P08_POP15P_CELIB</t>
  </si>
  <si>
    <t>Pop 15 ans ou plus CÃ©libataire en 2008 (princ)</t>
  </si>
  <si>
    <t>Nombre de personnes de 15 ans ou plus cÃ©libataires en 2008</t>
  </si>
  <si>
    <t>P08_POP15P_VEUF</t>
  </si>
  <si>
    <t>Pop 15 ans ou plus Veuf en 2008 (princ)</t>
  </si>
  <si>
    <t>Nombre de personnes de 15 ans ou plus veuves en 2008</t>
  </si>
  <si>
    <t>P08_POP15P_DIVOR</t>
  </si>
  <si>
    <t>Pop 15 ans ou plus DivorcÃ© en 2008 (princ)</t>
  </si>
  <si>
    <t>Nombre de personnes de 15 ans ou plus divorcÃ©es en 2008</t>
  </si>
  <si>
    <t>C08_MEN_CS1</t>
  </si>
  <si>
    <t>MÃ©nages Pers RÃ©f Agri. expl. en 2008 (compl)</t>
  </si>
  <si>
    <t>Nombre de mÃ©nages dont la personne de rÃ©fÃ©rence est Agriculteur exploitant en 2008</t>
  </si>
  <si>
    <t>C08_MEN_CS2</t>
  </si>
  <si>
    <t>MÃ©nages Pers RÃ©f Art. Comm. Chefs entr. en 2008 (compl)</t>
  </si>
  <si>
    <t>Nombre de mÃ©nages dont la personne de rÃ©fÃ©rence est Artisan, CommerÃ§ant, Chef d'entreprise en 2008</t>
  </si>
  <si>
    <t>C08_MEN_CS3</t>
  </si>
  <si>
    <t>MÃ©nages Pers RÃ©f Cadres Prof int sup en 2008 (compl)</t>
  </si>
  <si>
    <t>Nombre de mÃ©nages dont la personne de rÃ©fÃ©rence est Cadre ou exerce une Profession intellectuelle supÃ©rieure en 2008</t>
  </si>
  <si>
    <t>C08_MEN_CS4</t>
  </si>
  <si>
    <t>MÃ©nages Pers RÃ©f Prof intermÃ©diaire en 2008 (compl)</t>
  </si>
  <si>
    <t>Nombre de mÃ©nages dont la personne de rÃ©fÃ©rence exerce une Profession intermÃ©diaire en 2008</t>
  </si>
  <si>
    <t>C08_MEN_CS5</t>
  </si>
  <si>
    <t>MÃ©nages Pers RÃ©f EmployÃ© en 2008 (compl)</t>
  </si>
  <si>
    <t>Nombre de mÃ©nages dont la personne de rÃ©fÃ©rence est EmployÃ© en 2008</t>
  </si>
  <si>
    <t>C08_MEN_CS6</t>
  </si>
  <si>
    <t>MÃ©nages Pers RÃ©f Ouvrier en 2008 (compl)</t>
  </si>
  <si>
    <t>Nombre de mÃ©nages dont la personne de rÃ©fÃ©rence est Ouvrier en 2008</t>
  </si>
  <si>
    <t>C08_MEN_CS7</t>
  </si>
  <si>
    <t>MÃ©nages Pers RÃ©f RetraitÃ© en 2008 (compl)</t>
  </si>
  <si>
    <t>Nombre de mÃ©nages dont la personne de rÃ©fÃ©rence est RetraitÃ© en 2008</t>
  </si>
  <si>
    <t>C08_MEN_CS8</t>
  </si>
  <si>
    <t>MÃ©nages Pers RÃ©f Autre en 2008 (compl)</t>
  </si>
  <si>
    <t>Nombre de mÃ©nages dont la personne de rÃ©fÃ©rence est Autre sans activitÃ© professionnelle en 2008</t>
  </si>
  <si>
    <t>C08_PMEN_CS1</t>
  </si>
  <si>
    <t>Pop mÃ©n Pers RÃ©f Agri. expl. en 2008 (compl)</t>
  </si>
  <si>
    <t>Nombre de personnes des mÃ©nages dont la personne de rÃ©fÃ©rence est Agriculteur exploitant en 2008</t>
  </si>
  <si>
    <t>C08_PMEN_CS2</t>
  </si>
  <si>
    <t>Pop mÃ©n Pers RÃ©f Art Com Chef ent en 2008 (compl)</t>
  </si>
  <si>
    <t>Nombre de personnes des mÃ©nages dont la personne de rÃ©fÃ©rence est Artisan, CommerÃ§ant, Chef d'entreprise en 2008</t>
  </si>
  <si>
    <t>C08_PMEN_CS3</t>
  </si>
  <si>
    <t>Pop mÃ©n Pers RÃ©f Cadres Prof int sup en 2008 (compl)</t>
  </si>
  <si>
    <t>Nombre de personnes des mÃ©nages dont la personne de rÃ©fÃ©rence est Cadre ou exerce une Profession intellectuelle supÃ©rieure en 2008</t>
  </si>
  <si>
    <t>C08_PMEN_CS4</t>
  </si>
  <si>
    <t>Pop mÃ©n Pers RÃ©f Prof intermÃ©diaire en 2008 (compl)</t>
  </si>
  <si>
    <t>Nombre de personnes des mÃ©nages dont la personne de rÃ©fÃ©rence exerce une Profession intermÃ©diaire en 2008</t>
  </si>
  <si>
    <t>C08_PMEN_CS5</t>
  </si>
  <si>
    <t>Pop mÃ©n Pers RÃ©f EmployÃ© en 2008 (compl)</t>
  </si>
  <si>
    <t>Nombre de personnes des mÃ©nages dont la personne de rÃ©fÃ©rence est EmployÃ© en 2008</t>
  </si>
  <si>
    <t>C08_PMEN_CS6</t>
  </si>
  <si>
    <t>Pop mÃ©n Pers RÃ©f Ouvrier en 2008 (compl)</t>
  </si>
  <si>
    <t>Nombre de personnes des mÃ©nages dont la personne de rÃ©fÃ©rence est Ouvrier en 2008</t>
  </si>
  <si>
    <t>C08_PMEN_CS7</t>
  </si>
  <si>
    <t>Pop mÃ©n Pers RÃ©f RetraitÃ© en 2008 (compl)</t>
  </si>
  <si>
    <t>Nombre de personnes des mÃ©nages dont la personne de rÃ©fÃ©rence est RetraitÃ© en 2008</t>
  </si>
  <si>
    <t>C08_PMEN_CS8</t>
  </si>
  <si>
    <t>Pop mÃ©n Pers RÃ©f Autre en 2008 (compl)</t>
  </si>
  <si>
    <t>Nombre de personnes des mÃ©nages dont la personne de rÃ©fÃ©rence est Autre sans activitÃ© professionnelle en 2008</t>
  </si>
  <si>
    <t>C08_FAM</t>
  </si>
  <si>
    <t>Familles en 2008 (compl)</t>
  </si>
  <si>
    <t>Nombre de familles en 2008</t>
  </si>
  <si>
    <t>C08_COUPAENF</t>
  </si>
  <si>
    <t>Fam Couple avec enfant(s) en 2008 (compl)</t>
  </si>
  <si>
    <t>Nombre de familles formÃ©es d'un couple avec enfant(s) en 2008</t>
  </si>
  <si>
    <t>C08_FAMMONO</t>
  </si>
  <si>
    <t>Fam Monoparentales en 2008 (compl)</t>
  </si>
  <si>
    <t>Nombre de familles monoparentales en 2008</t>
  </si>
  <si>
    <t>C08_HMONO</t>
  </si>
  <si>
    <t>Fam Mono Hommes avec enfants</t>
  </si>
  <si>
    <t>Nombre de familles monoparentales formÃ©es d'un homme seul avec enfant(s) en 2008</t>
  </si>
  <si>
    <t>C08_FMONO</t>
  </si>
  <si>
    <t>Fam Mono Femmes avec enfants</t>
  </si>
  <si>
    <t>Nombre de familles monoparentales formÃ©es d'un femme seul avec enfant(s) en 2008</t>
  </si>
  <si>
    <t>C08_COUPSENF</t>
  </si>
  <si>
    <t>Fam Couple sans enfant en 2008 (compl)</t>
  </si>
  <si>
    <t>Nombre de familles formÃ©es d'un couple sans enfant en 2008</t>
  </si>
  <si>
    <t>C08_NE24F0</t>
  </si>
  <si>
    <t>Fam 0 enfant moins 25 ans en 2008 (compl)</t>
  </si>
  <si>
    <t>Nombre de familles avec 0 enfant de moins de 25 ans en 2008</t>
  </si>
  <si>
    <t>C08_NE24F1</t>
  </si>
  <si>
    <t>Fam 1 enfant moins 25 ans en 2008 (compl)</t>
  </si>
  <si>
    <t>Nombre de familles avec 1 enfant de moins de 25 ans en 2008</t>
  </si>
  <si>
    <t>C08_NE24F2</t>
  </si>
  <si>
    <t>Fam 2 enfants moins 25 ans en 2008 (compl)</t>
  </si>
  <si>
    <t>Nombre de familles avec 2 enfants de moins de 25 ans en 2008</t>
  </si>
  <si>
    <t>C08_NE24F3</t>
  </si>
  <si>
    <t>Fam 3 enfants moins 25 ans en 2008 (compl)</t>
  </si>
  <si>
    <t>Nombre de familles avec 3 enfants de moins de 25 ans en 2008</t>
  </si>
  <si>
    <t>C08_NE24F4P</t>
  </si>
  <si>
    <t>Fam 4 enfants ou plus moins 25 ans en 2008 (compl)</t>
  </si>
  <si>
    <t>Nombre de familles avec 4 enfants ou plus de moins de 25 ans en 2008</t>
  </si>
  <si>
    <t>Logements en 2018 (princ)</t>
  </si>
  <si>
    <t>RÃ©sidences principales en 2018 (princ)</t>
  </si>
  <si>
    <t>RÃ©s secondaires et logts occasionnels en 2018 (princ)</t>
  </si>
  <si>
    <t>Logements vacants en 2018 (princ)</t>
  </si>
  <si>
    <t>Maisons en 2018 (princ)</t>
  </si>
  <si>
    <t>Appartements en 2018 (princ)</t>
  </si>
  <si>
    <t>P18_RP_1P</t>
  </si>
  <si>
    <t>RÃ©s princ 1 piÃ¨ce en 2018 (princ)</t>
  </si>
  <si>
    <t>Nombre de rÃ©sidences principales d'1 piÃ¨ce en 2018</t>
  </si>
  <si>
    <t>P18_RP_2P</t>
  </si>
  <si>
    <t>RÃ©s princ 2 piÃ¨ces en 2018 (princ)</t>
  </si>
  <si>
    <t>Nombre de rÃ©sidences principales de 2 piÃ¨ces en 2018</t>
  </si>
  <si>
    <t>P18_RP_3P</t>
  </si>
  <si>
    <t>RÃ©s princ 3 piÃ¨ces en 2018 (princ)</t>
  </si>
  <si>
    <t>Nombre de rÃ©sidences principales de 3 piÃ¨ces en 2018</t>
  </si>
  <si>
    <t>P18_RP_4P</t>
  </si>
  <si>
    <t>RÃ©s princ 4 piÃ¨ces en 2018 (princ)</t>
  </si>
  <si>
    <t>Nombre de rÃ©sidences principales de 4 piÃ¨ces en 2018</t>
  </si>
  <si>
    <t>P18_RP_5PP</t>
  </si>
  <si>
    <t>RÃ©s princ 5 piÃ¨ces ou plus en 2018 (princ)</t>
  </si>
  <si>
    <t>Nombre de rÃ©sidences principales de 5 piÃ¨ces ou plus en 2018</t>
  </si>
  <si>
    <t>P18_NBPI_RP</t>
  </si>
  <si>
    <t>PiÃ¨ces rÃ©s princ en 2018 (princ)</t>
  </si>
  <si>
    <t>Nombre de piÃ¨ces des rÃ©sidences principales en 2018</t>
  </si>
  <si>
    <t>P18_RPMAISON</t>
  </si>
  <si>
    <t>RÃ©s princ type maison en 2018 (princ)</t>
  </si>
  <si>
    <t>Nombre de rÃ©sidences principales de type maison en 2018</t>
  </si>
  <si>
    <t>P18_NBPI_RPMAISON</t>
  </si>
  <si>
    <t>PiÃ¨ces rÃ©s princ type maison en 2018 (princ)</t>
  </si>
  <si>
    <t>Nombre de piÃ¨ces des rÃ©sidences principales de type maison en 2018</t>
  </si>
  <si>
    <t>P18_RPAPPART</t>
  </si>
  <si>
    <t>RÃ©s princ type appartement en 2018 (princ)</t>
  </si>
  <si>
    <t>Nombre de rÃ©sidences principales de type appartement en 2018</t>
  </si>
  <si>
    <t>P18_NBPI_RPAPPART</t>
  </si>
  <si>
    <t>PiÃ¨ces rÃ©s princ type appartement en 2018 (princ)</t>
  </si>
  <si>
    <t>Nombre de piÃ¨ces des rÃ©sidences principales de type appartement en 2018</t>
  </si>
  <si>
    <t>C18_RP_HSTU1P</t>
  </si>
  <si>
    <t>RÃ©s princ hors studio de 1 personne en 2018 (compl)</t>
  </si>
  <si>
    <t>Nombre de rÃ©sidences principales hors studio de 1 personne en 2018</t>
  </si>
  <si>
    <t>C18_RP_HSTU1P_SUROCC</t>
  </si>
  <si>
    <t>RÃ©s princ hors studio de 1 personne en suroccupation en 2018 (compl)</t>
  </si>
  <si>
    <t>Nombre de rÃ©sidences principales hors studio de 1 personne en suroccupation en 2018</t>
  </si>
  <si>
    <t>P18_RP_ACHTOT</t>
  </si>
  <si>
    <t>RÃ©s princ avt 2016 en 2018 (princ)</t>
  </si>
  <si>
    <t>Nombre de rÃ©sidences principales construites avant 2016 en 2018</t>
  </si>
  <si>
    <t>P18_RP_ACH19</t>
  </si>
  <si>
    <t>RÃ©s princ avt 1919 en 2018 (princ)</t>
  </si>
  <si>
    <t>Nombre de rÃ©sidences principales construites avant 1919 en 2018</t>
  </si>
  <si>
    <t>P18_RP_ACH45</t>
  </si>
  <si>
    <t>RÃ©s princ 1919 Ã  1945 en 2018 (princ)</t>
  </si>
  <si>
    <t>Nombre de rÃ©sidences principales construites de 1919 Ã  1945 en 2018</t>
  </si>
  <si>
    <t>P18_RP_ACH70</t>
  </si>
  <si>
    <t>RÃ©s princ 1946 Ã  1970 en 2018 (princ)</t>
  </si>
  <si>
    <t>Nombre de rÃ©sidences principales construites de 1946 Ã  1970 en 2018</t>
  </si>
  <si>
    <t>P18_RP_ACH90</t>
  </si>
  <si>
    <t>RÃ©s princ 1971 Ã  1990 en 2018 (princ)</t>
  </si>
  <si>
    <t>Nombre de rÃ©sidences principales construites de 1971 Ã  1990 en 2018</t>
  </si>
  <si>
    <t>P18_RP_ACH05</t>
  </si>
  <si>
    <t>RÃ©s princ 1991 Ã  2005 en 2018 (princ)</t>
  </si>
  <si>
    <t>Nombre de rÃ©sidences principales construites de 1991 Ã  2005 en 2018</t>
  </si>
  <si>
    <t>P18_RP_ACH15</t>
  </si>
  <si>
    <t>RÃ©s princ 2006 Ã  2015 en 2018 (princ)</t>
  </si>
  <si>
    <t>Nombre de rÃ©sidences principales construites de 2006 Ã  2015 en 2018</t>
  </si>
  <si>
    <t>P18_RPMAISON_ACH19</t>
  </si>
  <si>
    <t>RÃ©s princ Type maison avt 1919 en 2018 (princ)</t>
  </si>
  <si>
    <t>Nombre de rÃ©sidences principales de type maison construites avant 1919 en 2018</t>
  </si>
  <si>
    <t>P18_RPMAISON_ACH45</t>
  </si>
  <si>
    <t>RÃ©s princ Type maison 1919 Ã  1945 en 2018 (princ)</t>
  </si>
  <si>
    <t>Nombre de rÃ©sidences principales de type maison construites de 1919 Ã  1945 en 2018</t>
  </si>
  <si>
    <t>P18_RPMAISON_ACH70</t>
  </si>
  <si>
    <t>RÃ©s princ Type maison 1946 Ã  1970 en 2018 (princ)</t>
  </si>
  <si>
    <t>Nombre de rÃ©sidences principales de type maison construites de 1946 Ã  1970 en 2018</t>
  </si>
  <si>
    <t>P18_RPMAISON_ACH90</t>
  </si>
  <si>
    <t>RÃ©s princ Type maison 1971 Ã  1990 en 2018 (princ)</t>
  </si>
  <si>
    <t>Nombre de rÃ©sidences principales de type maison construites de 1971 Ã  1990 en 2018</t>
  </si>
  <si>
    <t>P18_RPMAISON_ACH05</t>
  </si>
  <si>
    <t>RÃ©s princ Type maison 1991 Ã  2005 en 2018 (princ)</t>
  </si>
  <si>
    <t>Nombre de rÃ©sidences principales de type maison construites de 1991 Ã  2005 en 2018</t>
  </si>
  <si>
    <t>P18_RPMAISON_ACH15</t>
  </si>
  <si>
    <t>RÃ©s princ Type maison 2006 Ã  2015 en 2018 (princ)</t>
  </si>
  <si>
    <t>Nombre de rÃ©sidences principales de type maison construites de 2006 Ã  2015 en 2018</t>
  </si>
  <si>
    <t>P18_RPAPPART_ACH19</t>
  </si>
  <si>
    <t>RÃ©s princ Type appart avt 1919 en 2018 (princ)</t>
  </si>
  <si>
    <t>Nombre de rÃ©sidences principales de type appartement construites avant 1919 en 2018</t>
  </si>
  <si>
    <t>P18_RPAPPART_ACH45</t>
  </si>
  <si>
    <t>RÃ©s princ Type appart 1919 Ã  1945 en 2018 (princ)</t>
  </si>
  <si>
    <t>Nombre de rÃ©sidences principales de type appartement construites de 1919 Ã  1945 en 2018</t>
  </si>
  <si>
    <t>P18_RPAPPART_ACH70</t>
  </si>
  <si>
    <t>RÃ©s princ Type appart 1946 Ã  1970 en 2018 (princ)</t>
  </si>
  <si>
    <t>Nombre de rÃ©sidences principales de type appartement construites de 1946 Ã  1970 en 2018</t>
  </si>
  <si>
    <t>P18_RPAPPART_ACH90</t>
  </si>
  <si>
    <t>RÃ©s princ Type appart 1971 Ã  1990 en 2018 (princ)</t>
  </si>
  <si>
    <t>Nombre de rÃ©sidences principales de type appartement construites de 1971 Ã  1990 en 2018</t>
  </si>
  <si>
    <t>P18_RPAPPART_ACH05</t>
  </si>
  <si>
    <t>RÃ©s princ Type appart 1991 Ã  2005 en 2018 (princ)</t>
  </si>
  <si>
    <t>Nombre de rÃ©sidences principales de type appartement construites de 1991 Ã  2005 en 2018</t>
  </si>
  <si>
    <t>P18_RPAPPART_ACH15</t>
  </si>
  <si>
    <t>RÃ©s princ Type appart 2006 Ã  2015 en 2018 (princ)</t>
  </si>
  <si>
    <t>Nombre de rÃ©sidences principales de type appartement construites de 2006 Ã  2015 en 2018</t>
  </si>
  <si>
    <t>P18_MEN</t>
  </si>
  <si>
    <t>MÃ©nages en 2018 (princ)</t>
  </si>
  <si>
    <t>P18_MEN_ANEM0002</t>
  </si>
  <si>
    <t>MÃ©nages emmÃ©nagÃ©s moins 2 ans en 2018 (princ)</t>
  </si>
  <si>
    <t>Nombre de mÃ©nages ayant emmÃ©nagÃ© depuis moins de 2 ans en 2018</t>
  </si>
  <si>
    <t>P18_MEN_ANEM0204</t>
  </si>
  <si>
    <t>MÃ©nages emmÃ©nagÃ©s entre 2-4 ans en 2018 (princ)</t>
  </si>
  <si>
    <t>Nombre de mÃ©nages ayant emmÃ©nagÃ© entre 2 et 4 ans en 2018</t>
  </si>
  <si>
    <t>P18_MEN_ANEM0509</t>
  </si>
  <si>
    <t>MÃ©nages emmÃ©nagÃ©s entre 5-9 ans en 2018 (princ)</t>
  </si>
  <si>
    <t>Nombre de mÃ©nages ayant emmÃ©nagÃ© entre 5 et 9 ans en 2018</t>
  </si>
  <si>
    <t>P18_MEN_ANEM10P</t>
  </si>
  <si>
    <t>MÃ©nages emmÃ©nagÃ©s depuis 10 ans ou plus en 2018 (princ)</t>
  </si>
  <si>
    <t>Nombre de mÃ©nages ayant emmÃ©nagÃ© depuis 10 ans ou plus en 2018</t>
  </si>
  <si>
    <t>P18_MEN_ANEM1019</t>
  </si>
  <si>
    <t>MÃ©nages emmÃ©nagÃ©s entre 10-19 ans en 2018 (princ)</t>
  </si>
  <si>
    <t>Nombre de mÃ©nages ayant emmÃ©nagÃ© entre 10 et 19 ans en 2018</t>
  </si>
  <si>
    <t>P18_MEN_ANEM2029</t>
  </si>
  <si>
    <t>MÃ©nages emmÃ©nagÃ©s entre 20-29 ans en 2018 (princ)</t>
  </si>
  <si>
    <t>Nombre de mÃ©nages ayant emmÃ©nagÃ© entre 20 et 29 ans en 2018</t>
  </si>
  <si>
    <t>P18_MEN_ANEM30P</t>
  </si>
  <si>
    <t>MÃ©nages emmÃ©nagÃ©s depuis 30 ans ou plus en 2018 (princ)</t>
  </si>
  <si>
    <t>Nombre de mÃ©nages ayant emmÃ©nagÃ© depuis 30 ans ou plus en 2018</t>
  </si>
  <si>
    <t>P18_PMEN</t>
  </si>
  <si>
    <t>Pop mÃ©nages en 2018 (princ)</t>
  </si>
  <si>
    <t>Population des mÃ©nages en 2018</t>
  </si>
  <si>
    <t>P18_PMEN_ANEM0002</t>
  </si>
  <si>
    <t>Pop mÃ©n emmÃ©nagÃ©s moins 2 ans en 2018 (princ)</t>
  </si>
  <si>
    <t>Population des mÃ©nages ayant emmÃ©nagÃ© depuis moins de 2 ans en 2018</t>
  </si>
  <si>
    <t>P18_PMEN_ANEM0204</t>
  </si>
  <si>
    <t>Pop mÃ©n emmÃ©nagÃ©s entre 2-4 ans en 2018 (princ)</t>
  </si>
  <si>
    <t>Population des mÃ©nages ayant emmÃ©nagÃ© entre 2 et 4 ans en 2018</t>
  </si>
  <si>
    <t>P18_PMEN_ANEM0509</t>
  </si>
  <si>
    <t>Pop mÃ©n emmÃ©nagÃ©s entre 5-9 ans en 2018 (princ)</t>
  </si>
  <si>
    <t>Population des mÃ©nages ayant emmÃ©nagÃ© entre 5 et 9 ans en 2018</t>
  </si>
  <si>
    <t>P18_PMEN_ANEM10P</t>
  </si>
  <si>
    <t>Pop mÃ©n emmÃ©nagÃ©s depuis 10 ans ou plus en 2018 (princ)</t>
  </si>
  <si>
    <t>Population des mÃ©nages ayant emmÃ©nagÃ© depuis 10 ans ou plus en 2018</t>
  </si>
  <si>
    <t>P18_NBPI_RP_ANEM0002</t>
  </si>
  <si>
    <t>PiÃ¨ces RÃ©s princ MÃ©n. emmÃ©nagÃ©s moins 2 ans en 2018 (princ)</t>
  </si>
  <si>
    <t>Nombre de piÃ¨ces des rÃ©sidences principales dans lesquelles le mÃ©nage a emmÃ©nagÃ© depuis moins de 2 ans en 2018</t>
  </si>
  <si>
    <t>P18_NBPI_RP_ANEM0204</t>
  </si>
  <si>
    <t>PiÃ¨ces RÃ©s princ MÃ©n. emmÃ©nagÃ©s entre 2-4 ans en 2018 (princ)</t>
  </si>
  <si>
    <t>Nombre de piÃ¨ces des rÃ©sidences principales dans lesquelles le mÃ©nage a emmÃ©nagÃ© entre 2 et 4 ans en 2018</t>
  </si>
  <si>
    <t>P18_NBPI_RP_ANEM0509</t>
  </si>
  <si>
    <t>PiÃ¨ces RÃ©s princ MÃ©n. emmÃ©nagÃ©s entre 5-9 ans en 2018 (princ)</t>
  </si>
  <si>
    <t>Nombre de piÃ¨ces des rÃ©sidences principales dans lesquelles le mÃ©nage a emmÃ©nagÃ© entre 5 et 9 ans en 2018</t>
  </si>
  <si>
    <t>P18_NBPI_RP_ANEM10P</t>
  </si>
  <si>
    <t>PiÃ¨ces RÃ©s princ MÃ©n. emmÃ©nagÃ©s depuis 10 ans ou plus en 2018 (princ)</t>
  </si>
  <si>
    <t>Nombre de piÃ¨ces des rÃ©sidences principales dans lesquelles le mÃ©nage a emmÃ©nagÃ© depuis 10 ans ou plus en 2018</t>
  </si>
  <si>
    <t>RÃ©s princ occupÃ©es PropriÃ©taires en 2018 (princ)</t>
  </si>
  <si>
    <t>RÃ©s princ occupÃ©es Locataires en 2018 (princ)</t>
  </si>
  <si>
    <t>P18_RP_LOCHLMV</t>
  </si>
  <si>
    <t>RÃ©s princ HLM louÃ©e vide en 2018 (princ)</t>
  </si>
  <si>
    <t>Nombre de rÃ©sidences principales HLM louÃ© vide en 2018</t>
  </si>
  <si>
    <t>P18_RP_GRAT</t>
  </si>
  <si>
    <t>RÃ©s princ logÃ© gratuit en 2018 (princ)</t>
  </si>
  <si>
    <t>Nombre de rÃ©sidences principales occupÃ©es gratuitement en 2018</t>
  </si>
  <si>
    <t>P18_NPER_RP</t>
  </si>
  <si>
    <t>Personnes RÃ©s princ en 2018 (princ)</t>
  </si>
  <si>
    <t>Nombre de personnes des rÃ©sidences principales en 2018</t>
  </si>
  <si>
    <t>P18_NPER_RP_PROP</t>
  </si>
  <si>
    <t>Pers RÃ©s princ occupÃ©es PropriÃ©taires en 2018 (princ)</t>
  </si>
  <si>
    <t>Nombre de personnes des rÃ©sidences principales occupÃ©es par des propriÃ©taires en 2018</t>
  </si>
  <si>
    <t>P18_NPER_RP_LOC</t>
  </si>
  <si>
    <t>Pers RÃ©s princ occupÃ©es Locataires en 2018 (princ)</t>
  </si>
  <si>
    <t>Nombre de personnes des rÃ©sidences principales occupÃ©es par des locataires en 2018</t>
  </si>
  <si>
    <t>P18_NPER_RP_LOCHLMV</t>
  </si>
  <si>
    <t>Pers RÃ©s princ HLM louÃ©es vides en 2018 (princ)</t>
  </si>
  <si>
    <t>Nombre de personnes des rÃ©sidences principales HLM louÃ©es vides en 2018</t>
  </si>
  <si>
    <t>P18_NPER_RP_GRAT</t>
  </si>
  <si>
    <t>Pers RÃ©s princ occupÃ©es gratuit en 2018 (princ)</t>
  </si>
  <si>
    <t>Nombre de personnes des rÃ©sidences principales occupÃ©es gratuitement en 2018</t>
  </si>
  <si>
    <t>P18_ANEM_RP</t>
  </si>
  <si>
    <t>Anc tot EmmÃ©ngt RÃ©s princ (annÃ©es) en 2018 (princ)</t>
  </si>
  <si>
    <t>AnciennetÃ© totale d'emmÃ©nagement dans les rÃ©sidences principales en annÃ©es en 2018</t>
  </si>
  <si>
    <t>P18_ANEM_RP_PROP</t>
  </si>
  <si>
    <t>Anc tot EmmÃ©ngt RÃ©s princ occ par PropriÃ©taires (annÃ©es) en 2018 (princ)</t>
  </si>
  <si>
    <t>AnciennetÃ© totale d'emmÃ©nagement dans les rÃ©sidences principales occupÃ©es par des propriÃ©taires en annÃ©es en 2018</t>
  </si>
  <si>
    <t>P18_ANEM_RP_LOC</t>
  </si>
  <si>
    <t>Anc tot EmmÃ©ngt RÃ©s princ occ par Locataires (annÃ©es) en 2018 (princ)</t>
  </si>
  <si>
    <t>AnciennetÃ© totale d'emmÃ©nagement dans les rÃ©sidences principales occupÃ©es par des locataires en annÃ©es en 2018</t>
  </si>
  <si>
    <t>P18_ANEM_RP_LOCHLMV</t>
  </si>
  <si>
    <t>Anc tot EmmÃ©ngt RÃ©s princ HLM louÃ©es vides (annÃ©es) en 2018 (princ)</t>
  </si>
  <si>
    <t>AnciennetÃ© totale d'emmÃ©nagement dans les rÃ©sidences principales HLM louÃ©es vides en annÃ©es en 2018</t>
  </si>
  <si>
    <t>P18_ANEM_RP_GRAT</t>
  </si>
  <si>
    <t>Anc tot EmmÃ©ngt RÃ©s princ occ gratuit (annÃ©es) en 2018 (princ)</t>
  </si>
  <si>
    <t>AnciennetÃ© totale d'emmÃ©nagement dans les rÃ©sidences principales occupÃ©es gratuitement en annÃ©es en 2018</t>
  </si>
  <si>
    <t>P18_RP_SDB</t>
  </si>
  <si>
    <t>RÃ©s princ SDB baignoire douche en 2018 (princ)</t>
  </si>
  <si>
    <t>Nombre de rÃ©sidences principales avec salle de bain, baignoire ou douche en 2018</t>
  </si>
  <si>
    <t>P18_RP_CCCOLL</t>
  </si>
  <si>
    <t>RÃ©s princ Chauffage Central Collectif  en 2018 (princ)</t>
  </si>
  <si>
    <t>Nombre de rÃ©sidences principales avec chauffage central collectif en 2018</t>
  </si>
  <si>
    <t>P18_RP_CCIND</t>
  </si>
  <si>
    <t>RÃ©s princ Chauffage Central Individuel en 2018 (princ)</t>
  </si>
  <si>
    <t>Nombre de rÃ©sidences principales avec chauffage central individuel en 2018</t>
  </si>
  <si>
    <t>P18_RP_CINDELEC</t>
  </si>
  <si>
    <t>RÃ©s princ Chauffage Individuel Electrique en 2018 (princ)</t>
  </si>
  <si>
    <t>Nombre de rÃ©sidences principales avec chauffage individuel Ã©lectrique en 2018</t>
  </si>
  <si>
    <t>P18_RP_ELEC</t>
  </si>
  <si>
    <t>RÃ©s princ avec Ã©lectricitÃ© en 2018 (princ)</t>
  </si>
  <si>
    <t>Nombre de rÃ©sidences principales avec Ã©lectricitÃ© dans le logement en 2018</t>
  </si>
  <si>
    <t>P18_RP_EAUCH</t>
  </si>
  <si>
    <t>RÃ©s princ avec eau chaude en 2018 (princ)</t>
  </si>
  <si>
    <t>Nombre de rÃ©sidences principales avec eau chaude dans le logement en 2018</t>
  </si>
  <si>
    <t>P18_RP_BDWC</t>
  </si>
  <si>
    <t>RÃ©s princ avec Bain/Douche WC en 2018 (princ)</t>
  </si>
  <si>
    <t>Nombre de rÃ©sidences principales avec baignoire ou douche et WC Ã  l'intÃ©rieur du logement en 2018</t>
  </si>
  <si>
    <t>P18_RP_CHOS</t>
  </si>
  <si>
    <t>RÃ©s princ avec chauffe-eau solaire en 2018 (princ)</t>
  </si>
  <si>
    <t>Nombre de rÃ©sidences principales avec chauffe-eau solaire en 2018</t>
  </si>
  <si>
    <t>P18_RP_CLIM</t>
  </si>
  <si>
    <t>RÃ©s princ avec piÃ¨ce climatisÃ©e en 2018 (princ)</t>
  </si>
  <si>
    <t>Nombre de rÃ©sidences principales avec piÃ¨ce climatisÃ©e en 2018</t>
  </si>
  <si>
    <t>P18_RP_TTEGOU</t>
  </si>
  <si>
    <t>RÃ©s princ avec tout Ã  l'Ã©gout en 2018 (princ)</t>
  </si>
  <si>
    <t>Nombre de rÃ©sidences principales avec tout Ã  l'Ã©gout en 2018</t>
  </si>
  <si>
    <t>P18_RP_GARL</t>
  </si>
  <si>
    <t>MÃ©nages au moins un parking en 2018 (princ)</t>
  </si>
  <si>
    <t>Nombre de mÃ©nages disposant au moins d'un emplacement rÃ©servÃ© au stationnement en 2018</t>
  </si>
  <si>
    <t>P18_RP_VOIT1P</t>
  </si>
  <si>
    <t>MÃ©nages au moins une voiture en 2018 (princ)</t>
  </si>
  <si>
    <t>Nombre de mÃ©nages disposant au moins d'une voiture en 2018</t>
  </si>
  <si>
    <t>P18_RP_VOIT1</t>
  </si>
  <si>
    <t>MÃ©nages une voiture en 2018 (princ)</t>
  </si>
  <si>
    <t>Nombre de mÃ©nages disposant d'une voiture en 2018</t>
  </si>
  <si>
    <t>P18_RP_VOIT2P</t>
  </si>
  <si>
    <t>MÃ©nages deux voitures ou plus en 2018 (princ)</t>
  </si>
  <si>
    <t>Nombre de mÃ©nages disposant de deux voitures ou plus en 2018</t>
  </si>
  <si>
    <t>P18_RP_HABFOR</t>
  </si>
  <si>
    <t>Habitations de fortune en 2018 (princ)</t>
  </si>
  <si>
    <t>Nombre de rÃ©sidences principales habitations de fortune en 2018</t>
  </si>
  <si>
    <t>P18_RP_CASE</t>
  </si>
  <si>
    <t>Cases traditionnelles en 2018 (princ)</t>
  </si>
  <si>
    <t>Nombre de rÃ©sidences principales cases traditionnelles en 2018</t>
  </si>
  <si>
    <t>P18_RP_MIBOIS</t>
  </si>
  <si>
    <t>Maisons ou Immeubles en bois en 2018 (princ)</t>
  </si>
  <si>
    <t>Nombre de rÃ©sidences principales maisons ou immeubles en bois en 2018</t>
  </si>
  <si>
    <t>P18_RP_MIDUR</t>
  </si>
  <si>
    <t>Maisons ou Immeubles en dur en 2018 (princ)</t>
  </si>
  <si>
    <t>Nombre de rÃ©sidences principales maisons ou immeubles en dur en 2018</t>
  </si>
  <si>
    <t>Logements en 2013 (princ)</t>
  </si>
  <si>
    <t>RÃ©sidences principales en 2013 (princ)</t>
  </si>
  <si>
    <t>RÃ©s secondaires et logts occasionnels en 2013 (princ)</t>
  </si>
  <si>
    <t>Logements vacants en 2013 (princ)</t>
  </si>
  <si>
    <t>Maisons en 2013 (princ)</t>
  </si>
  <si>
    <t>Appartements en 2013 (princ)</t>
  </si>
  <si>
    <t>P13_RP_1P</t>
  </si>
  <si>
    <t>RÃ©s princ 1 piÃ¨ce en 2013 (princ)</t>
  </si>
  <si>
    <t>Nombre de rÃ©sidences principales d'1 piÃ¨ce en 2013</t>
  </si>
  <si>
    <t>P13_RP_2P</t>
  </si>
  <si>
    <t>RÃ©s princ 2 piÃ¨ces en 2013 (princ)</t>
  </si>
  <si>
    <t>Nombre de rÃ©sidences principales de 2 piÃ¨ces en 2013</t>
  </si>
  <si>
    <t>P13_RP_3P</t>
  </si>
  <si>
    <t>RÃ©s princ 3 piÃ¨ces en 2013 (princ)</t>
  </si>
  <si>
    <t>Nombre de rÃ©sidences principales de 3 piÃ¨ces en 2013</t>
  </si>
  <si>
    <t>P13_RP_4P</t>
  </si>
  <si>
    <t>RÃ©s princ 4 piÃ¨ces en 2013 (princ)</t>
  </si>
  <si>
    <t>Nombre de rÃ©sidences principales de 4 piÃ¨ces en 2013</t>
  </si>
  <si>
    <t>P13_RP_5PP</t>
  </si>
  <si>
    <t>RÃ©s princ 5 piÃ¨ces ou plus en 2013 (princ)</t>
  </si>
  <si>
    <t>Nombre de rÃ©sidences principales de 5 piÃ¨ces ou plus en 2013</t>
  </si>
  <si>
    <t>P13_NBPI_RP</t>
  </si>
  <si>
    <t>PiÃ¨ces rÃ©s princ en 2013 (princ)</t>
  </si>
  <si>
    <t>Nombre de piÃ¨ces des rÃ©sidences principales en 2013</t>
  </si>
  <si>
    <t>P13_RPMAISON</t>
  </si>
  <si>
    <t>RÃ©s princ type maison en 2013 (princ)</t>
  </si>
  <si>
    <t>Nombre de rÃ©sidences principales de type maison en 2013</t>
  </si>
  <si>
    <t>P13_NBPI_RPMAISON</t>
  </si>
  <si>
    <t>PiÃ¨ces rÃ©s princ type maison en 2013 (princ)</t>
  </si>
  <si>
    <t>Nombre de piÃ¨ces des rÃ©sidences principales de type maison en 2013</t>
  </si>
  <si>
    <t>P13_RPAPPART</t>
  </si>
  <si>
    <t>RÃ©s princ type appartement en 2013 (princ)</t>
  </si>
  <si>
    <t>Nombre de rÃ©sidences principales de type appartement en 2013</t>
  </si>
  <si>
    <t>P13_NBPI_RPAPPART</t>
  </si>
  <si>
    <t>PiÃ¨ces rÃ©s princ type appartement en 2013 (princ)</t>
  </si>
  <si>
    <t>Nombre de piÃ¨ces des rÃ©sidences principales de type appartement en 2013</t>
  </si>
  <si>
    <t>P13_RP_ACHTOT</t>
  </si>
  <si>
    <t>RÃ©s princ avt 2011 en 2013 (princ)</t>
  </si>
  <si>
    <t>Nombre de rÃ©sidences principales construites avant 2011 en 2013</t>
  </si>
  <si>
    <t>P13_RP_ACH19</t>
  </si>
  <si>
    <t>RÃ©s princ avt 1919 en 2013 (princ)</t>
  </si>
  <si>
    <t>Nombre de rÃ©sidences principales construites avant 1919 en 2013</t>
  </si>
  <si>
    <t>P13_RP_ACH45</t>
  </si>
  <si>
    <t>RÃ©s princ 1919 Ã  1945 en 2013 (princ)</t>
  </si>
  <si>
    <t>Nombre de rÃ©sidences principales construites de 1919 Ã  1945 en 2013</t>
  </si>
  <si>
    <t>P13_RP_ACH70</t>
  </si>
  <si>
    <t>RÃ©s princ 1946 Ã  1970 en 2013 (princ)</t>
  </si>
  <si>
    <t>Nombre de rÃ©sidences principales construites de 1946 Ã  1970 en 2013</t>
  </si>
  <si>
    <t>P13_RP_ACH90</t>
  </si>
  <si>
    <t>RÃ©s princ 1971 Ã  1990 en 2013 (princ)</t>
  </si>
  <si>
    <t>Nombre de rÃ©sidences principales construites de 1971 Ã  1990 en 2013</t>
  </si>
  <si>
    <t>P13_RP_ACH05</t>
  </si>
  <si>
    <t>RÃ©s princ 1991 Ã  2005 en 2013 (princ)</t>
  </si>
  <si>
    <t>Nombre de rÃ©sidences principales construites de 1991 Ã  2005 en 2013</t>
  </si>
  <si>
    <t>P13_RP_ACH10</t>
  </si>
  <si>
    <t>RÃ©s princ 2006 Ã  2010 en 2013 (princ)</t>
  </si>
  <si>
    <t>Nombre de rÃ©sidences principales construites de 2006 Ã  2010 en 2013</t>
  </si>
  <si>
    <t>P13_RPMAISON_ACH19</t>
  </si>
  <si>
    <t>RÃ©s princ Type maison avt 1919 en 2013 (princ)</t>
  </si>
  <si>
    <t>Nombre de rÃ©sidences principales de type maison construites avant 1919 en 2013</t>
  </si>
  <si>
    <t>P13_RPMAISON_ACH45</t>
  </si>
  <si>
    <t>RÃ©s princ Type maison 1919 Ã  1945 en 2013 (princ)</t>
  </si>
  <si>
    <t>Nombre de rÃ©sidences principales de type maison construites de 1919 Ã  1945 en 2013</t>
  </si>
  <si>
    <t>P13_RPMAISON_ACH70</t>
  </si>
  <si>
    <t>RÃ©s princ Type maison 1946 Ã  1970 en 2013 (princ)</t>
  </si>
  <si>
    <t>Nombre de rÃ©sidences principales de type maison construites de 1946 Ã  1970 en 2013</t>
  </si>
  <si>
    <t>P13_RPMAISON_ACH90</t>
  </si>
  <si>
    <t>RÃ©s princ Type maison 1971 Ã  1990 en 2013 (princ)</t>
  </si>
  <si>
    <t>Nombre de rÃ©sidences principales de type maison construites de 1971 Ã  1990 en 2013</t>
  </si>
  <si>
    <t>P13_RPMAISON_ACH05</t>
  </si>
  <si>
    <t>RÃ©s princ Type maison 1991 Ã  2005 en 2013 (princ)</t>
  </si>
  <si>
    <t>Nombre de rÃ©sidences principales de type maison construites de 1991 Ã  2005 en 2013</t>
  </si>
  <si>
    <t>P13_RPMAISON_ACH10</t>
  </si>
  <si>
    <t>RÃ©s princ Type maison 2006 Ã  2010 en 2013 (princ)</t>
  </si>
  <si>
    <t>Nombre de rÃ©sidences principales de type maison construites de 2006 Ã  2010 en 2013</t>
  </si>
  <si>
    <t>P13_RPAPPART_ACH19</t>
  </si>
  <si>
    <t>RÃ©s princ Type appart avt 1919 en 2013 (princ)</t>
  </si>
  <si>
    <t>Nombre de rÃ©sidences principales de type appartement construites avant 1919 en 2013</t>
  </si>
  <si>
    <t>P13_RPAPPART_ACH45</t>
  </si>
  <si>
    <t>RÃ©s princ Type appart 1919 Ã  1945 en 2013 (princ)</t>
  </si>
  <si>
    <t>Nombre de rÃ©sidences principales de type appartement construites de 1919 Ã  1945 en 2013</t>
  </si>
  <si>
    <t>P13_RPAPPART_ACH70</t>
  </si>
  <si>
    <t>RÃ©s princ Type appart 1946 Ã  1970 en 2013 (princ)</t>
  </si>
  <si>
    <t>Nombre de rÃ©sidences principales de type appartement construites de 1946 Ã  1970 en 2013</t>
  </si>
  <si>
    <t>P13_RPAPPART_ACH90</t>
  </si>
  <si>
    <t>RÃ©s princ Type appart 1971 Ã  1990 en 2013 (princ)</t>
  </si>
  <si>
    <t>Nombre de rÃ©sidences principales de type appartement construites de 1971 Ã  1990 en 2013</t>
  </si>
  <si>
    <t>P13_RPAPPART_ACH05</t>
  </si>
  <si>
    <t>RÃ©s princ Type appart 1991 Ã  2005 en 2013 (princ)</t>
  </si>
  <si>
    <t>Nombre de rÃ©sidences principales de type appartement construites de 1991 Ã  2005 en 2013</t>
  </si>
  <si>
    <t>P13_RPAPPART_ACH10</t>
  </si>
  <si>
    <t>RÃ©s princ Type appart 2006 Ã  2010 en 2013 (princ)</t>
  </si>
  <si>
    <t>Nombre de rÃ©sidences principales de type appartement construites de 2006 Ã  2010 en 2013</t>
  </si>
  <si>
    <t>P13_MEN</t>
  </si>
  <si>
    <t>MÃ©nages en 2013 (princ)</t>
  </si>
  <si>
    <t>P13_MEN_ANEM0002</t>
  </si>
  <si>
    <t>MÃ©nages emmÃ©nagÃ©s moins 2 ans en 2013 (princ)</t>
  </si>
  <si>
    <t>Nombre de mÃ©nages ayant emmÃ©nagÃ© depuis moins de 2 ans en 2013</t>
  </si>
  <si>
    <t>P13_MEN_ANEM0204</t>
  </si>
  <si>
    <t>MÃ©nages emmÃ©nagÃ©s entre 2-4 ans en 2013 (princ)</t>
  </si>
  <si>
    <t>Nombre de mÃ©nages ayant emmÃ©nagÃ© entre 2 et 4 ans en 2013</t>
  </si>
  <si>
    <t>P13_MEN_ANEM0509</t>
  </si>
  <si>
    <t>MÃ©nages emmÃ©nagÃ©s entre 5-9 ans en 2013 (princ)</t>
  </si>
  <si>
    <t>Nombre de mÃ©nages ayant emmÃ©nagÃ© entre 5 et 9 ans en 2013</t>
  </si>
  <si>
    <t>P13_MEN_ANEM10P</t>
  </si>
  <si>
    <t>MÃ©nages emmÃ©nagÃ©s depuis 10 ans ou plus en 2013 (princ)</t>
  </si>
  <si>
    <t>Nombre de mÃ©nages ayant emmÃ©nagÃ© depuis 10 ans ou plus en 2013</t>
  </si>
  <si>
    <t>P13_MEN_ANEM1019</t>
  </si>
  <si>
    <t>MÃ©nages emmÃ©nagÃ©s entre 10-19 ans en 2013 (princ)</t>
  </si>
  <si>
    <t>Nombre de mÃ©nages ayant emmÃ©nagÃ© entre 10 et 19 ans en 2013</t>
  </si>
  <si>
    <t>P13_MEN_ANEM2029</t>
  </si>
  <si>
    <t>MÃ©nages emmÃ©nagÃ©s entre 20-29 ans en 2013 (princ)</t>
  </si>
  <si>
    <t>Nombre de mÃ©nages ayant emmÃ©nagÃ© entre 20 et 29 ans en 2013</t>
  </si>
  <si>
    <t>P13_MEN_ANEM30P</t>
  </si>
  <si>
    <t>MÃ©nages emmÃ©nagÃ©s depuis 30 ans ou plus en 2013 (princ)</t>
  </si>
  <si>
    <t>Nombre de mÃ©nages ayant emmÃ©nagÃ© depuis 30 ans ou plus en 2013</t>
  </si>
  <si>
    <t>P13_PMEN</t>
  </si>
  <si>
    <t>Pop mÃ©nages en 2013 (princ)</t>
  </si>
  <si>
    <t>Population des mÃ©nages en 2013</t>
  </si>
  <si>
    <t>P13_PMEN_ANEM0002</t>
  </si>
  <si>
    <t>Pop mÃ©n emmÃ©nagÃ©s moins 2 ans en 2013 (princ)</t>
  </si>
  <si>
    <t>Population des mÃ©nages ayant emmÃ©nagÃ© depuis moins de 2 ans en 2013</t>
  </si>
  <si>
    <t>P13_PMEN_ANEM0204</t>
  </si>
  <si>
    <t>Pop mÃ©n emmÃ©nagÃ©s entre 2-4 ans en 2013 (princ)</t>
  </si>
  <si>
    <t>Population des mÃ©nages ayant emmÃ©nagÃ© entre 2 et 4 ans en 2013</t>
  </si>
  <si>
    <t>P13_PMEN_ANEM0509</t>
  </si>
  <si>
    <t>Pop mÃ©n emmÃ©nagÃ©s entre 5-9 ans en 2013 (princ)</t>
  </si>
  <si>
    <t>Population des mÃ©nages ayant emmÃ©nagÃ© entre 5 et 9 ans en 2013</t>
  </si>
  <si>
    <t>P13_PMEN_ANEM10P</t>
  </si>
  <si>
    <t>Pop mÃ©n emmÃ©nagÃ©s depuis 10 ans ou plus en 2013 (princ)</t>
  </si>
  <si>
    <t>Population des mÃ©nages ayant emmÃ©nagÃ© depuis 10 ans ou plus en 2013</t>
  </si>
  <si>
    <t>P13_NBPI_RP_ANEM0002</t>
  </si>
  <si>
    <t>PiÃ¨ces RÃ©s princ MÃ©n. emmÃ©nagÃ©s moins 2 ans en 2013 (princ)</t>
  </si>
  <si>
    <t>Nombre de piÃ¨ces des rÃ©sidences principales dans lesquelles le mÃ©nage a emmÃ©nagÃ© depuis moins de 2 ans en 2013</t>
  </si>
  <si>
    <t>P13_NBPI_RP_ANEM0204</t>
  </si>
  <si>
    <t>PiÃ¨ces RÃ©s princ MÃ©n. emmÃ©nagÃ©s entre 2-4 ans en 2013 (princ)</t>
  </si>
  <si>
    <t>Nombre de piÃ¨ces des rÃ©sidences principales dans lesquelles le mÃ©nage a emmÃ©nagÃ© entre 2 et 4 ans en 2013</t>
  </si>
  <si>
    <t>P13_NBPI_RP_ANEM0509</t>
  </si>
  <si>
    <t>PiÃ¨ces RÃ©s princ MÃ©n. emmÃ©nagÃ©s entre 5-9 ans en 2013 (princ)</t>
  </si>
  <si>
    <t>Nombre de piÃ¨ces des rÃ©sidences principales dans lesquelles le mÃ©nage a emmÃ©nagÃ© entre 5 et 9 ans en 2013</t>
  </si>
  <si>
    <t>P13_NBPI_RP_ANEM10P</t>
  </si>
  <si>
    <t>PiÃ¨ces RÃ©s princ MÃ©n. emmÃ©nagÃ©s depuis 10 ans ou plus en 2013 (princ)</t>
  </si>
  <si>
    <t>Nombre de piÃ¨ces des rÃ©sidences principales dans lesquelles le mÃ©nage a emmÃ©nagÃ© depuis 10 ans ou plus en 2013</t>
  </si>
  <si>
    <t>RÃ©s princ occupÃ©es PropriÃ©taires en 2013 (princ)</t>
  </si>
  <si>
    <t>RÃ©s princ occupÃ©es Locataires en 2013 (princ)</t>
  </si>
  <si>
    <t>P13_RP_LOCHLMV</t>
  </si>
  <si>
    <t>RÃ©s princ HLM louÃ©e vide en 2013 (princ)</t>
  </si>
  <si>
    <t>Nombre de rÃ©sidences principales HLM louÃ© vide en 2013</t>
  </si>
  <si>
    <t>P13_RP_GRAT</t>
  </si>
  <si>
    <t>RÃ©s princ logÃ© gratuit en 2013 (princ)</t>
  </si>
  <si>
    <t>Nombre de rÃ©sidences principales occupÃ©es gratuitement en 2013</t>
  </si>
  <si>
    <t>P13_NPER_RP</t>
  </si>
  <si>
    <t>Personnes RÃ©s princ en 2013 (princ)</t>
  </si>
  <si>
    <t>Nombre de personnes des rÃ©sidences principales en 2013</t>
  </si>
  <si>
    <t>P13_NPER_RP_PROP</t>
  </si>
  <si>
    <t>Pers RÃ©s princ occupÃ©es PropriÃ©taires en 2013 (princ)</t>
  </si>
  <si>
    <t>Nombre de personnes des rÃ©sidences principales occupÃ©es par des propriÃ©taires en 2013</t>
  </si>
  <si>
    <t>P13_NPER_RP_LOC</t>
  </si>
  <si>
    <t>Pers RÃ©s princ occupÃ©es Locataires en 2013 (princ)</t>
  </si>
  <si>
    <t>Nombre de personnes des rÃ©sidences principales occupÃ©es par des locataires en 2013</t>
  </si>
  <si>
    <t>P13_NPER_RP_LOCHLMV</t>
  </si>
  <si>
    <t>Pers RÃ©s princ HLM louÃ©es vides en 2013 (princ)</t>
  </si>
  <si>
    <t>Nombre de personnes des rÃ©sidences principales HLM louÃ©es vides en 2013</t>
  </si>
  <si>
    <t>P13_NPER_RP_GRAT</t>
  </si>
  <si>
    <t>Pers RÃ©s princ occupÃ©es gratuit en 2013 (princ)</t>
  </si>
  <si>
    <t>Nombre de personnes des rÃ©sidences principales occupÃ©es gratuitement en 2013</t>
  </si>
  <si>
    <t>P13_ANEM_RP</t>
  </si>
  <si>
    <t>Anc tot EmmÃ©ngt RÃ©s princ (annÃ©es) en 2013 (princ)</t>
  </si>
  <si>
    <t>AnciennetÃ© totale d'emmÃ©nagement dans les rÃ©sidences principales en annÃ©es en 2013</t>
  </si>
  <si>
    <t>P13_ANEM_RP_PROP</t>
  </si>
  <si>
    <t>Anc tot EmmÃ©ngt RÃ©s princ occ par PropriÃ©taires (annÃ©es) en 2013 (princ)</t>
  </si>
  <si>
    <t>AnciennetÃ© totale d'emmÃ©nagement dans les rÃ©sidences principales occupÃ©es par des propriÃ©taires en annÃ©es en 2013</t>
  </si>
  <si>
    <t>P13_ANEM_RP_LOC</t>
  </si>
  <si>
    <t>Anc tot EmmÃ©ngt RÃ©s princ occ par Locataires (annÃ©es) en 2013 (princ)</t>
  </si>
  <si>
    <t>AnciennetÃ© totale d'emmÃ©nagement dans les rÃ©sidences principales occupÃ©es par des locataires en annÃ©es en 2013</t>
  </si>
  <si>
    <t>P13_ANEM_RP_LOCHLMV</t>
  </si>
  <si>
    <t>Anc tot EmmÃ©ngt RÃ©s princ HLM louÃ©es vides (annÃ©es) en 2013 (princ)</t>
  </si>
  <si>
    <t>AnciennetÃ© totale d'emmÃ©nagement dans les rÃ©sidences principales HLM louÃ©es vides en annÃ©es en 2013</t>
  </si>
  <si>
    <t>P13_ANEM_RP_GRAT</t>
  </si>
  <si>
    <t>Anc tot EmmÃ©ngt RÃ©s princ occ gratuit (annÃ©es) en 2013 (princ)</t>
  </si>
  <si>
    <t>AnciennetÃ© totale d'emmÃ©nagement dans les rÃ©sidences principales occupÃ©es gratuitement en annÃ©es en 2013</t>
  </si>
  <si>
    <t>P13_RP_SDB</t>
  </si>
  <si>
    <t>RÃ©s princ SDB baignoire douche en 2013 (princ)</t>
  </si>
  <si>
    <t>Nombre de rÃ©sidences principales avec salle de bain, baignoire ou douche en 2013</t>
  </si>
  <si>
    <t>P13_RP_CCCOLL</t>
  </si>
  <si>
    <t>RÃ©s princ Chauffage Central Collectif  en 2013 (princ)</t>
  </si>
  <si>
    <t>Nombre de rÃ©sidences principales avec chauffage central collectif en 2013</t>
  </si>
  <si>
    <t>P13_RP_CCIND</t>
  </si>
  <si>
    <t>RÃ©s princ Chauffage Central Individuel en 2013 (princ)</t>
  </si>
  <si>
    <t>Nombre de rÃ©sidences principales avec chauffage central individuel en 2013</t>
  </si>
  <si>
    <t>P13_RP_CINDELEC</t>
  </si>
  <si>
    <t>RÃ©s princ Chauffage Individuel Electrique en 2013 (princ)</t>
  </si>
  <si>
    <t>Nombre de rÃ©sidences principales avec chauffage individuel Ã©lectrique en 2013</t>
  </si>
  <si>
    <t>P13_RP_ELEC</t>
  </si>
  <si>
    <t>RÃ©s princ avec Ã©lectricitÃ© en 2013 (princ)</t>
  </si>
  <si>
    <t>Nombre de rÃ©sidences principales avec Ã©lectricitÃ© dans le logement en 2013</t>
  </si>
  <si>
    <t>P13_RP_EAUCH</t>
  </si>
  <si>
    <t>RÃ©s princ avec eau chaude en 2013 (princ)</t>
  </si>
  <si>
    <t>Nombre de rÃ©sidences principales avec eau chaude dans le logement en 2013</t>
  </si>
  <si>
    <t>P13_RP_BDWC</t>
  </si>
  <si>
    <t>RÃ©s princ avec Bain/Douche WC en 2013 (princ)</t>
  </si>
  <si>
    <t>Nombre de rÃ©sidences principales avec baignoire ou douche et WC Ã  l'intÃ©rieur du logement en 2013</t>
  </si>
  <si>
    <t>P13_RP_CHOS</t>
  </si>
  <si>
    <t>RÃ©s princ avec chauffe-eau solaire en 2013 (princ)</t>
  </si>
  <si>
    <t>Nombre de rÃ©sidences principales avec chauffe-eau solaire en 2013</t>
  </si>
  <si>
    <t>P13_RP_CLIM</t>
  </si>
  <si>
    <t>RÃ©s princ avec piÃ¨ce climatisÃ©e en 2013 (princ)</t>
  </si>
  <si>
    <t>Nombre de rÃ©sidences principales avec piÃ¨ce climatisÃ©e en 2013</t>
  </si>
  <si>
    <t>P13_RP_TTEGOU</t>
  </si>
  <si>
    <t>RÃ©s princ avec tout Ã  l'Ã©gout en 2013 (princ)</t>
  </si>
  <si>
    <t>Nombre de rÃ©sidences principales avec tout Ã  l'Ã©gout en 2013</t>
  </si>
  <si>
    <t>P13_RP_GARL</t>
  </si>
  <si>
    <t>MÃ©nages au moins un parking en 2013 (princ)</t>
  </si>
  <si>
    <t>Nombre de mÃ©nages disposant au moins d'un emplacement rÃ©servÃ© au stationnement en 2013</t>
  </si>
  <si>
    <t>P13_RP_VOIT1P</t>
  </si>
  <si>
    <t>MÃ©nages au moins une voiture en 2013 (princ)</t>
  </si>
  <si>
    <t>Nombre de mÃ©nages disposant au moins d'une voiture en 2013</t>
  </si>
  <si>
    <t>P13_RP_VOIT1</t>
  </si>
  <si>
    <t>MÃ©nages une voiture en 2013 (princ)</t>
  </si>
  <si>
    <t>Nombre de mÃ©nages disposant d'une voiture en 2013</t>
  </si>
  <si>
    <t>P13_RP_VOIT2P</t>
  </si>
  <si>
    <t>MÃ©nages deux voitures ou plus en 2013 (princ)</t>
  </si>
  <si>
    <t>Nombre de mÃ©nages disposant de deux voitures ou plus en 2013</t>
  </si>
  <si>
    <t>P13_RP_HABFOR</t>
  </si>
  <si>
    <t>Habitations de fortune en 2013 (princ)</t>
  </si>
  <si>
    <t>Nombre de rÃ©sidences principales habitations de fortune en 2013</t>
  </si>
  <si>
    <t>P13_RP_CASE</t>
  </si>
  <si>
    <t>Cases traditionnelles en 2013 (princ)</t>
  </si>
  <si>
    <t>Nombre de rÃ©sidences principales cases traditionnelles en 2013</t>
  </si>
  <si>
    <t>P13_RP_MIBOIS</t>
  </si>
  <si>
    <t>Maisons ou Immeubles en bois en 2013 (princ)</t>
  </si>
  <si>
    <t>Nombre de rÃ©sidences principales maisons ou immeubles en bois en 2013</t>
  </si>
  <si>
    <t>P13_RP_MIDUR</t>
  </si>
  <si>
    <t>Maisons ou Immeubles en dur en 2013 (princ)</t>
  </si>
  <si>
    <t>Nombre de rÃ©sidences principales maisons ou immeubles en dur en 2013</t>
  </si>
  <si>
    <t>Logements en 2008 (princ)</t>
  </si>
  <si>
    <t>RÃ©sidences principales en 2008 (princ)</t>
  </si>
  <si>
    <t>RÃ©s secondaires et logts occasionnels en 2008 (princ)</t>
  </si>
  <si>
    <t>Logements vacants en 2008 (princ)</t>
  </si>
  <si>
    <t>Maisons en 2008 (princ)</t>
  </si>
  <si>
    <t>Appartements en 2008 (princ)</t>
  </si>
  <si>
    <t>P08_RP_1P</t>
  </si>
  <si>
    <t>RÃ©s princ 1 piÃ¨ce en 2008 (princ)</t>
  </si>
  <si>
    <t>Nombre de rÃ©sidences principales d'1 piÃ¨ce en 2008</t>
  </si>
  <si>
    <t>P08_RP_2P</t>
  </si>
  <si>
    <t>RÃ©s princ 2 piÃ¨ces en 2008 (princ)</t>
  </si>
  <si>
    <t>Nombre de rÃ©sidences principales de 2 piÃ¨ces en 2008</t>
  </si>
  <si>
    <t>P08_RP_3P</t>
  </si>
  <si>
    <t>RÃ©s princ 3 piÃ¨ces en 2008 (princ)</t>
  </si>
  <si>
    <t>Nombre de rÃ©sidences principales de 3 piÃ¨ces en 2008</t>
  </si>
  <si>
    <t>P08_RP_4P</t>
  </si>
  <si>
    <t>RÃ©s princ 4 piÃ¨ces en 2008 (princ)</t>
  </si>
  <si>
    <t>Nombre de rÃ©sidences principales de 4 piÃ¨ces en 2008</t>
  </si>
  <si>
    <t>P08_RP_5PP</t>
  </si>
  <si>
    <t>RÃ©s princ 5 piÃ¨ces ou plus en 2008 (princ)</t>
  </si>
  <si>
    <t>Nombre de rÃ©sidences principales de 5 piÃ¨ces ou plus en 2008</t>
  </si>
  <si>
    <t>P08_NBPI_RP</t>
  </si>
  <si>
    <t>PiÃ¨ces rÃ©s princ en 2008 (princ)</t>
  </si>
  <si>
    <t>Nombre de piÃ¨ces des rÃ©sidences principales en 2008</t>
  </si>
  <si>
    <t>P08_RPMAISON</t>
  </si>
  <si>
    <t>RÃ©s princ type maison en 2008 (princ)</t>
  </si>
  <si>
    <t>Nombre de rÃ©sidences principales de type maison en 2008</t>
  </si>
  <si>
    <t>P08_NBPI_RPMAISON</t>
  </si>
  <si>
    <t>PiÃ¨ces rÃ©s princ type maison en 2008 (princ)</t>
  </si>
  <si>
    <t>Nombre de piÃ¨ces des rÃ©sidences principales de type maison en 2008</t>
  </si>
  <si>
    <t>P08_RPAPPART</t>
  </si>
  <si>
    <t>RÃ©s princ type appartement en 2008 (princ)</t>
  </si>
  <si>
    <t>Nombre de rÃ©sidences principales de type appartement en 2008</t>
  </si>
  <si>
    <t>P08_NBPI_RPAPPART</t>
  </si>
  <si>
    <t>PiÃ¨ces rÃ©s princ type appartement en 2008 (princ)</t>
  </si>
  <si>
    <t>Nombre de piÃ¨ces des rÃ©sidences principales de type appartement en 2008</t>
  </si>
  <si>
    <t>P08_RP_ACHTT</t>
  </si>
  <si>
    <t>RÃ©s princ avt 2006 en 2008 (princ)</t>
  </si>
  <si>
    <t>Nombre de rÃ©sidences principales construites avant 2005 en 2008</t>
  </si>
  <si>
    <t>P08_RP_ACHT1</t>
  </si>
  <si>
    <t>RÃ©s princ avt 1949 en 2008 (princ)</t>
  </si>
  <si>
    <t>Nombre de rÃ©sidences principales construites avant 1949 en 2008</t>
  </si>
  <si>
    <t>P08_RP_ACHT2</t>
  </si>
  <si>
    <t>RÃ©s princ 1949 Ã  1974 en 2008 (princ)</t>
  </si>
  <si>
    <t>Nombre de rÃ©sidences principales construites de 1949 Ã  1974 en 2008</t>
  </si>
  <si>
    <t>P08_RP_ACHT3</t>
  </si>
  <si>
    <t>RÃ©s princ 1975 Ã  1989 en 2008 (princ)</t>
  </si>
  <si>
    <t>Nombre de rÃ©sidences principales construites de 1975 Ã  1989 en 2008</t>
  </si>
  <si>
    <t>P08_RP_ACHT4</t>
  </si>
  <si>
    <t>RÃ©s princ 1990 Ã  2005 en 2008 (princ)</t>
  </si>
  <si>
    <t>Nombre de rÃ©sidences principales construites de1990 Ã  2005 en 2008</t>
  </si>
  <si>
    <t>P08_RPMAISON_ACHT1</t>
  </si>
  <si>
    <t>RÃ©s princ Type maison avt 1949 en 2008 (princ)</t>
  </si>
  <si>
    <t>Nombre de rÃ©sidences principales de type maison construites avant 1949 en 2008</t>
  </si>
  <si>
    <t>P08_RPMAISON_ACHT2</t>
  </si>
  <si>
    <t>RÃ©s princ Type maison 1949 Ã  1974 en 2008 (princ)</t>
  </si>
  <si>
    <t>Nombre de rÃ©sidences principales de type maison construites de 1949 Ã  1974 en 2008</t>
  </si>
  <si>
    <t>P08_RPMAISON_ACHT3</t>
  </si>
  <si>
    <t>RÃ©s princ Type maison 1975 Ã  1989 en 2008 (princ)</t>
  </si>
  <si>
    <t>Nombre de rÃ©sidences principales de type maison construites de 1975 Ã  1989 en 2008</t>
  </si>
  <si>
    <t>P08_RPMAISON_ACHT4</t>
  </si>
  <si>
    <t>RÃ©s princ Type maison 1990 Ã  2005 en 2008 (princ)</t>
  </si>
  <si>
    <t>Nombre de rÃ©sidences principales de type maison construites de 1990 Ã  2005 en 2008</t>
  </si>
  <si>
    <t>P08_RPAPPART_ACHT1</t>
  </si>
  <si>
    <t>RÃ©s princ Type appart avt 1949 en 2008 (princ)</t>
  </si>
  <si>
    <t>Nombre de rÃ©sidences principales de type appartement construites avant 1949 en 2008</t>
  </si>
  <si>
    <t>P08_RPAPPART_ACHT2</t>
  </si>
  <si>
    <t>RÃ©s princ Type appart 1949 Ã  1974 en 2008 (princ)</t>
  </si>
  <si>
    <t>Nombre de rÃ©sidences principales de type appartement construites de 1949 Ã  1974 en 2008</t>
  </si>
  <si>
    <t>P08_RPAPPART_ACHT3</t>
  </si>
  <si>
    <t>RÃ©s princ Type appart 1975 Ã  1989 en 2008 (princ)</t>
  </si>
  <si>
    <t>Nombre de rÃ©sidences principales de type appartement construites de 1975 Ã  1989 en 2008</t>
  </si>
  <si>
    <t>P08_RPAPPART_ACHT4</t>
  </si>
  <si>
    <t>RÃ©s princ Type appart 1990 Ã  2005 en 2008 (princ)</t>
  </si>
  <si>
    <t>Nombre de rÃ©sidences principales de type appartement construites de 1990 Ã  2005 en 2008</t>
  </si>
  <si>
    <t>P08_MEN</t>
  </si>
  <si>
    <t>MÃ©nages en 2008 (princ)</t>
  </si>
  <si>
    <t>P08_MEN_ANEM0002</t>
  </si>
  <si>
    <t>MÃ©nages emmÃ©nagÃ©s moins 2 ans en 2008 (princ)</t>
  </si>
  <si>
    <t>Nombre de mÃ©nages ayant emmÃ©nagÃ© depuis moins de 2 ans en 2008</t>
  </si>
  <si>
    <t>P08_MEN_ANEM0204</t>
  </si>
  <si>
    <t>MÃ©nages emmÃ©nagÃ©s entre 2-4 ans en 2008 (princ)</t>
  </si>
  <si>
    <t>Nombre de mÃ©nages ayant emmÃ©nagÃ© entre 2 et 4 ans en 2008</t>
  </si>
  <si>
    <t>P08_MEN_ANEM0509</t>
  </si>
  <si>
    <t>MÃ©nages emmÃ©nagÃ©s entre 5-9 ans en 2008 (princ)</t>
  </si>
  <si>
    <t>Nombre de mÃ©nages ayant emmÃ©nagÃ© entre 5 et 9 ans en 2008</t>
  </si>
  <si>
    <t>P08_MEN_ANEM10P</t>
  </si>
  <si>
    <t>MÃ©nages emmÃ©nagÃ©s depuis 10 ans ou plus en 2008 (princ)</t>
  </si>
  <si>
    <t>Nombre de mÃ©nages ayant emmÃ©nagÃ© depuis 10 ans ou plus en 2008</t>
  </si>
  <si>
    <t>P08_MEN_ANEM1019</t>
  </si>
  <si>
    <t>MÃ©nages emmÃ©nagÃ©s entre 10-19 ans en 2008 (princ)</t>
  </si>
  <si>
    <t>Nombre de mÃ©nages ayant emmÃ©nagÃ© entre 10 et 19 ans en 2008</t>
  </si>
  <si>
    <t>P08_MEN_ANEM2029</t>
  </si>
  <si>
    <t>MÃ©nages emmÃ©nagÃ©s entre 20-29 ans en 2008 (princ)</t>
  </si>
  <si>
    <t>Nombre de mÃ©nages ayant emmÃ©nagÃ© entre 20 et 29 ans en 2008</t>
  </si>
  <si>
    <t>P08_MEN_ANEM30P</t>
  </si>
  <si>
    <t>MÃ©nages emmÃ©nagÃ©s depuis 30 ans ou plus en 2008 (princ)</t>
  </si>
  <si>
    <t>Nombre de mÃ©nages ayant emmÃ©nagÃ© depuis 30 ans ou plus en 2008</t>
  </si>
  <si>
    <t>P08_PMEN</t>
  </si>
  <si>
    <t>Pop mÃ©nages en 2008 (princ)</t>
  </si>
  <si>
    <t>Population des mÃ©nages en 2008</t>
  </si>
  <si>
    <t>P08_PMEN_ANEM0002</t>
  </si>
  <si>
    <t>Pop mÃ©n emmÃ©nagÃ©s moins 2 ans en 2008 (princ)</t>
  </si>
  <si>
    <t>Population des mÃ©nages ayant emmÃ©nagÃ© depuis moins de 2 ans en 2008</t>
  </si>
  <si>
    <t>P08_PMEN_ANEM0204</t>
  </si>
  <si>
    <t>Pop mÃ©n emmÃ©nagÃ©s entre 2-4 ans en 2008 (princ)</t>
  </si>
  <si>
    <t>Population des mÃ©nages ayant emmÃ©nagÃ© entre 2 et 4 ans en 2008</t>
  </si>
  <si>
    <t>P08_PMEN_ANEM0509</t>
  </si>
  <si>
    <t>Pop mÃ©n emmÃ©nagÃ©s entre 5-9 ans en 2008 (princ)</t>
  </si>
  <si>
    <t>Population des mÃ©nages ayant emmÃ©nagÃ© entre 5 et 9 ans en 2008</t>
  </si>
  <si>
    <t>P08_PMEN_ANEM10P</t>
  </si>
  <si>
    <t>Pop mÃ©n emmÃ©nagÃ©s depuis 10 ans ou plus en 2008 (princ)</t>
  </si>
  <si>
    <t>Population des mÃ©nages ayant emmÃ©nagÃ© depuis 10 ans ou plus en 2008</t>
  </si>
  <si>
    <t>P08_NBPI_RP_ANEM0002</t>
  </si>
  <si>
    <t>PiÃ¨ces RÃ©s princ MÃ©n. emmÃ©nagÃ©s moins 2 ans en 2008 (princ)</t>
  </si>
  <si>
    <t>Nombre de piÃ¨ces des rÃ©sidences principales dans lesquelles le mÃ©nage a emmÃ©nagÃ© depuis moins de 2 ans en 2008</t>
  </si>
  <si>
    <t>P08_NBPI_RP_ANEM0204</t>
  </si>
  <si>
    <t>PiÃ¨ces RÃ©s princ MÃ©n. emmÃ©nagÃ©s entre 2-4 ans en 2008 (princ)</t>
  </si>
  <si>
    <t>Nombre de piÃ¨ces des rÃ©sidences principales dans lesquelles le mÃ©nage a emmÃ©nagÃ© entre 2 et 4 ans en 2008</t>
  </si>
  <si>
    <t>P08_NBPI_RP_ANEM0509</t>
  </si>
  <si>
    <t>PiÃ¨ces RÃ©s princ MÃ©n. emmÃ©nagÃ©s entre 5-9 ans en 2008 (princ)</t>
  </si>
  <si>
    <t>Nombre de piÃ¨ces des rÃ©sidences principales dans lesquelles le mÃ©nage a emmÃ©nagÃ© entre 5 et 9 ans en 2008</t>
  </si>
  <si>
    <t>P08_NBPI_RP_ANEM10P</t>
  </si>
  <si>
    <t>PiÃ¨ces RÃ©s princ MÃ©n. emmÃ©nagÃ©s depuis 10 ans ou plus en 2008 (princ)</t>
  </si>
  <si>
    <t>Nombre de piÃ¨ces des rÃ©sidences principales dans lesquelles le mÃ©nage a emmÃ©nagÃ© depuis 10 ans ou plus en 2008</t>
  </si>
  <si>
    <t>RÃ©s princ occupÃ©es PropriÃ©taires en 2008 (princ)</t>
  </si>
  <si>
    <t>RÃ©s princ occupÃ©es Locataires en 2008 (princ)</t>
  </si>
  <si>
    <t>P08_RP_LOCHLMV</t>
  </si>
  <si>
    <t>RÃ©s princ HLM louÃ©e vide en 2008 (princ)</t>
  </si>
  <si>
    <t>Nombre de rÃ©sidences principales HLM louÃ© vide en 2008</t>
  </si>
  <si>
    <t>P08_RP_GRAT</t>
  </si>
  <si>
    <t>RÃ©s princ logÃ© gratuit en 2008 (princ)</t>
  </si>
  <si>
    <t>Nombre de rÃ©sidences principales occupÃ©es gratuitement en 2008</t>
  </si>
  <si>
    <t>P08_NPER_RP</t>
  </si>
  <si>
    <t>Personnes RÃ©s princ en 2008 (princ)</t>
  </si>
  <si>
    <t>Nombre de personnes des rÃ©sidences principales en 2008</t>
  </si>
  <si>
    <t>P08_NPER_RP_PROP</t>
  </si>
  <si>
    <t>Pers RÃ©s princ occupÃ©es PropriÃ©taires en 2008 (princ)</t>
  </si>
  <si>
    <t>Nombre de personnes des rÃ©sidences principales occupÃ©es par des propriÃ©taires en 2008</t>
  </si>
  <si>
    <t>P08_NPER_RP_LOC</t>
  </si>
  <si>
    <t>Pers RÃ©s princ occupÃ©es Locataires en 2008 (princ)</t>
  </si>
  <si>
    <t>Nombre de personnes des rÃ©sidences principales occupÃ©es par des locataires en 2008</t>
  </si>
  <si>
    <t>P08_NPER_RP_LOCHLMV</t>
  </si>
  <si>
    <t>Pers RÃ©s princ HLM louÃ©es vides en 2008 (princ)</t>
  </si>
  <si>
    <t>Nombre de personnes des rÃ©sidences principales HLM louÃ©es vides en 2008</t>
  </si>
  <si>
    <t>P08_NPER_RP_GRAT</t>
  </si>
  <si>
    <t>Pers RÃ©s princ occupÃ©es gratuit en 2008 (princ)</t>
  </si>
  <si>
    <t>Nombre de personnes des rÃ©sidences principales occupÃ©es gratuitement en 2008</t>
  </si>
  <si>
    <t>P08_ANEM_RP</t>
  </si>
  <si>
    <t>Anc tot EmmÃ©ngt RÃ©s princ (annÃ©es) en 2008 (princ)</t>
  </si>
  <si>
    <t>AnciennetÃ© totale d'emmÃ©nagement dans les rÃ©sidences principales en annÃ©es en 2008</t>
  </si>
  <si>
    <t>P08_ANEM_RP_PROP</t>
  </si>
  <si>
    <t>Anc tot EmmÃ©ngt RÃ©s princ occ par PropriÃ©taires (annÃ©es) en 2008 (princ)</t>
  </si>
  <si>
    <t>AnciennetÃ© totale d'emmÃ©nagement dans les rÃ©sidences principales occupÃ©es par des propriÃ©taires en annÃ©es en 2008</t>
  </si>
  <si>
    <t>P08_ANEM_RP_LOC</t>
  </si>
  <si>
    <t>Anc tot EmmÃ©ngt RÃ©s princ occ par Locataires (annÃ©es) en 2008 (princ)</t>
  </si>
  <si>
    <t>AnciennetÃ© totale d'emmÃ©nagement dans les rÃ©sidences principales occupÃ©es par des locataires en annÃ©es en 2008</t>
  </si>
  <si>
    <t>P08_ANEM_RP_LOCHLMV</t>
  </si>
  <si>
    <t>Anc tot EmmÃ©ngt RÃ©s princ HLM louÃ©es vides (annÃ©es) en 2008 (princ)</t>
  </si>
  <si>
    <t>AnciennetÃ© totale d'emmÃ©nagement dans les rÃ©sidences principales HLM louÃ©es vides en annÃ©es en 2008</t>
  </si>
  <si>
    <t>P08_ANEM_RP_GRAT</t>
  </si>
  <si>
    <t>Anc tot EmmÃ©ngt RÃ©s princ occ gratuit (annÃ©es) en 2008 (princ)</t>
  </si>
  <si>
    <t>AnciennetÃ© totale d'emmÃ©nagement dans les rÃ©sidences principales occupÃ©es gratuitement en annÃ©es en 2008</t>
  </si>
  <si>
    <t>P08_RP_SDB</t>
  </si>
  <si>
    <t>RÃ©s princ SDB baignoire douche (MET) en 2008 (princ)</t>
  </si>
  <si>
    <t>Nombre de rÃ©sidences principales avec salle de bain, baignoire ou douche (variable spÃ©cifique Ã  la France mÃ©tropolitaine) en 2008</t>
  </si>
  <si>
    <t>P08_RP_CCCOLL</t>
  </si>
  <si>
    <t>RÃ©s princ Chauffage Central Collectif (MET) en 2008 (princ)</t>
  </si>
  <si>
    <t>Nombre de rÃ©sidences principales avec chauffage central collectif (variable spÃ©cifique Ã  la France mÃ©tropolitaine) en 2008</t>
  </si>
  <si>
    <t>P08_RP_CCIND</t>
  </si>
  <si>
    <t>RÃ©s princ Chauffage Central Individuel (MET) en 2008 (princ)</t>
  </si>
  <si>
    <t>Nombre de rÃ©sidences principales avec chauffage central individuel (variable spÃ©cifique Ã  la France mÃ©tropolitaine) en 2008</t>
  </si>
  <si>
    <t>P08_RP_CINDELEC</t>
  </si>
  <si>
    <t>RÃ©s princ Chauffage Individuel Electrique (MET) en 2008 (princ)</t>
  </si>
  <si>
    <t>Nombre de rÃ©sidences principales avec chauffage individuel Ã©lectrique (variable spÃ©cifique Ã  la France mÃ©tropolitaine) en 2008</t>
  </si>
  <si>
    <t>P08_RP_ELEC</t>
  </si>
  <si>
    <t>RÃ©s princ avec Ã©lectricitÃ© (DOM) en 2008 (princ)</t>
  </si>
  <si>
    <t>Nombre de rÃ©sidences principales avec Ã©lectricitÃ© dans le logement (variable spÃ©cifique aux DÃ©partements d'outre-mer) en 2008</t>
  </si>
  <si>
    <t>P08_RP_EAUCH</t>
  </si>
  <si>
    <t>RÃ©s princ avec eau chaude (DOM) en 2008 (princ)</t>
  </si>
  <si>
    <t>Nombre de rÃ©sidences principales avec eau chaude dans le logement (variable spÃ©cifique aux DÃ©partements d'outre-mer) en 2008</t>
  </si>
  <si>
    <t>P08_RP_BDWC</t>
  </si>
  <si>
    <t>RÃ©s princ avec Bain/Douche WC (DOM) en 2008 (princ)</t>
  </si>
  <si>
    <t>Nombre de rÃ©sidences principales avec baignoire ou douche et WC Ã  l'intÃ©rieur du logement (variable spÃ©cifique aux DÃ©partements d'outre-mer) en 2008</t>
  </si>
  <si>
    <t>P08_RP_CHOS</t>
  </si>
  <si>
    <t>RÃ©s princ avec chauffe-eau solaire (DOM) en 2008 (princ)</t>
  </si>
  <si>
    <t>Nombre de rÃ©sidences principales avec chauffe-eau solaire (variable spÃ©cifique aux DÃ©partements d'outre-mer) en 2008</t>
  </si>
  <si>
    <t>P08_RP_CLIM</t>
  </si>
  <si>
    <t>RÃ©s princ avec piÃ¨ce climatisÃ©e (DOM) en 2008 (princ)</t>
  </si>
  <si>
    <t>Nombre de rÃ©sidences principales avec piÃ¨ce climatisÃ©e (variable spÃ©cifique aux DÃ©partements d'outre-mer) en 2008</t>
  </si>
  <si>
    <t>P08_RP_TTEGOU</t>
  </si>
  <si>
    <t>RÃ©s princ avec tout Ã  l'Ã©gout (DOM) en 2008 (princ)</t>
  </si>
  <si>
    <t>Nombre de rÃ©sidences principales avec tout Ã  l'Ã©gout (variable spÃ©cifique aux DÃ©partements d'outre-mer) en 2008</t>
  </si>
  <si>
    <t>P08_RP_GARL</t>
  </si>
  <si>
    <t>MÃ©nages au moins un parking en 2008 (princ)</t>
  </si>
  <si>
    <t>Nombre de mÃ©nages disposant au moins d'un emplacement rÃ©servÃ© au stationnement en 2008</t>
  </si>
  <si>
    <t>P08_RP_VOIT1P</t>
  </si>
  <si>
    <t>MÃ©nages au moins une voiture en 2008 (princ)</t>
  </si>
  <si>
    <t>Nombre de mÃ©nages disposant au moins d'une voiture en 2008</t>
  </si>
  <si>
    <t>P08_RP_VOIT1</t>
  </si>
  <si>
    <t>MÃ©nages une voiture en 2008 (princ)</t>
  </si>
  <si>
    <t>Nombre de mÃ©nages disposant d'une voiture en 2008</t>
  </si>
  <si>
    <t>P08_RP_VOIT2P</t>
  </si>
  <si>
    <t>MÃ©nages deux voitures ou plus en 2008 (princ)</t>
  </si>
  <si>
    <t>Nombre de mÃ©nages disposant de deux voitures ou plus en 2008</t>
  </si>
  <si>
    <t>P08_RP_HABFOR</t>
  </si>
  <si>
    <t>Habitations de fortune (DOM) en 2008 (princ)</t>
  </si>
  <si>
    <t>Nombre de rÃ©sidences principales habitations de fortune (variable spÃ©cifique aux DÃ©partements d'outre-mer) en 2008</t>
  </si>
  <si>
    <t>P08_RP_CASE</t>
  </si>
  <si>
    <t>Cases traditionnelles (DOM) en 2008 (princ)</t>
  </si>
  <si>
    <t>Nombre de rÃ©sidences principales cases traditionnelles (variable spÃ©cifique aux DÃ©partements d'outre-mer) en 2008</t>
  </si>
  <si>
    <t>P08_RP_MIBOIS</t>
  </si>
  <si>
    <t>Maisons ou Immeubles en bois (DOM) en 2008 (princ)</t>
  </si>
  <si>
    <t>Nombre de rÃ©sidences principales maisons ou immeubles en bois (variable spÃ©cifique aux DÃ©partements d'outre-mer) en 2008</t>
  </si>
  <si>
    <t>P08_RP_MIDUR</t>
  </si>
  <si>
    <t>Maisons ou Immeubles en dur (DOM) en 2008 (princ)</t>
  </si>
  <si>
    <t>Nombre de rÃ©sidences principales maisons ou immeubles en dur (variable spÃ©cifique aux DÃ©partements d'outre-mer) en 2008</t>
  </si>
  <si>
    <t>P18_POP0205</t>
  </si>
  <si>
    <t>Pop 2-5 ans en 2018 (princ)</t>
  </si>
  <si>
    <t>Nombre de personnes de 2 Ã  5 ans en 2018</t>
  </si>
  <si>
    <t>P18_POP0610</t>
  </si>
  <si>
    <t>Pop 6-10 ans en 2018 (princ)</t>
  </si>
  <si>
    <t>Nombre de personnes de 6 Ã  10 ans en 2018</t>
  </si>
  <si>
    <t>P18_POP1114</t>
  </si>
  <si>
    <t>Pop 11-14 ans en 2018 (princ)</t>
  </si>
  <si>
    <t>Nombre de personnes de 11 Ã  14 ans en 2018</t>
  </si>
  <si>
    <t>P18_POP1517</t>
  </si>
  <si>
    <t>Pop 15-17 ans en 2018 (princ)</t>
  </si>
  <si>
    <t>Nombre de personnes de 15 Ã  17 ans en 2018</t>
  </si>
  <si>
    <t>P18_POP1824</t>
  </si>
  <si>
    <t>Pop 18-24 ans en 2018 (princ)</t>
  </si>
  <si>
    <t>Nombre de personnes de 18 Ã  24 ans en 2018</t>
  </si>
  <si>
    <t>P18_POP2529</t>
  </si>
  <si>
    <t>Pop 25-29 ans en 2018 (princ)</t>
  </si>
  <si>
    <t>Nombre de personnes de 25 Ã  29 ans en 2018</t>
  </si>
  <si>
    <t>P18_POP30P</t>
  </si>
  <si>
    <t>Pop 30 ans ou plus en 2018 (princ)</t>
  </si>
  <si>
    <t>Nombre de personnes de 30 ans ou plus en 2018</t>
  </si>
  <si>
    <t>P18_SCOL0205</t>
  </si>
  <si>
    <t>Pop scolarisÃ©e 2-5 ans en 2018 (princ)</t>
  </si>
  <si>
    <t>Nombre de personnes scolarisÃ©es de 2 Ã  5 ans en 2018</t>
  </si>
  <si>
    <t>P18_SCOL0610</t>
  </si>
  <si>
    <t>Pop scolarisÃ©e 6-10 ans en 2018 (princ)</t>
  </si>
  <si>
    <t>Nombre de personnes scolarisÃ©es de 6 Ã  10 ans en 2018</t>
  </si>
  <si>
    <t>P18_SCOL1114</t>
  </si>
  <si>
    <t>Pop scolarisÃ©e 11-14 ans en 2018 (princ)</t>
  </si>
  <si>
    <t>Nombre de personnes scolarisÃ©es de 11 Ã  14 ans en 2018</t>
  </si>
  <si>
    <t>P18_SCOL1517</t>
  </si>
  <si>
    <t>Pop scolarisÃ©e 15-17 ans en 2018 (princ)</t>
  </si>
  <si>
    <t>Nombre de personnes scolarisÃ©es de 15 Ã  17 ans en 2018</t>
  </si>
  <si>
    <t>P18_SCOL1824</t>
  </si>
  <si>
    <t>Pop scolarisÃ©e 18-24 ans en 2018 (princ)</t>
  </si>
  <si>
    <t>Nombre de personnes scolarisÃ©es de 18 Ã  24 ans en 2018</t>
  </si>
  <si>
    <t>P18_SCOL2529</t>
  </si>
  <si>
    <t>Pop scolarisÃ©e 25-29 ans en 2018 (princ)</t>
  </si>
  <si>
    <t>Nombre de personnes scolarisÃ©es de 25 Ã  29 ans en 2018</t>
  </si>
  <si>
    <t>P18_SCOL30P</t>
  </si>
  <si>
    <t>Pop scolarisÃ©e 30 ans ou plus en 2018 (princ)</t>
  </si>
  <si>
    <t>Nombre de personnes scolarisÃ©es de 30 ans ou plus en 2018</t>
  </si>
  <si>
    <t>P18_H0205</t>
  </si>
  <si>
    <t>Hommes 2-5 ans en 2018 (princ)</t>
  </si>
  <si>
    <t>Nombre d'hommes de 2 Ã  5 ans en 2018</t>
  </si>
  <si>
    <t>P18_H0610</t>
  </si>
  <si>
    <t>Hommes 6-10 ans en 2018 (princ)</t>
  </si>
  <si>
    <t>Nombre d'hommes de 6 Ã  10 ans en 2018</t>
  </si>
  <si>
    <t>P18_H1114</t>
  </si>
  <si>
    <t>Hommes 11-14 ans en 2018 (princ)</t>
  </si>
  <si>
    <t>Nombre d'hommes de 11 Ã  14 ans en 2018</t>
  </si>
  <si>
    <t>P18_H1517</t>
  </si>
  <si>
    <t>Hommes 15-17 ans en 2018 (princ)</t>
  </si>
  <si>
    <t>Nombre d'hommes de 15 Ã  17 ans en 2018</t>
  </si>
  <si>
    <t>P18_H1824</t>
  </si>
  <si>
    <t>Hommes 18-24 ans en 2018 (princ)</t>
  </si>
  <si>
    <t>Nombre d'hommes de 18 Ã  24 ans en 2018</t>
  </si>
  <si>
    <t>P18_H2529</t>
  </si>
  <si>
    <t>Hommes 25-29 ans en 2018 (princ)</t>
  </si>
  <si>
    <t>Nombre d'hommes de 25 Ã  29 ans en 2018</t>
  </si>
  <si>
    <t>P18_H30P</t>
  </si>
  <si>
    <t>Hommes 30 ans ou plus en 2018 (princ)</t>
  </si>
  <si>
    <t>Nombre d'hommes de 30 ans ou plus en 2018</t>
  </si>
  <si>
    <t>P18_HSCOL0205</t>
  </si>
  <si>
    <t>Hommes scolarisÃ©s 2-5 ans en 2018 (princ)</t>
  </si>
  <si>
    <t>Nombre d'hommes scolarisÃ©s de 2 Ã  5 ans en 2018</t>
  </si>
  <si>
    <t>P18_HSCOL0610</t>
  </si>
  <si>
    <t>Hommes scolarisÃ©s 6-10 ans en 2018 (princ)</t>
  </si>
  <si>
    <t>Nombre d'hommes scolarisÃ©s de 6 Ã  10 ans en 2018</t>
  </si>
  <si>
    <t>P18_HSCOL1114</t>
  </si>
  <si>
    <t>Hommes scolarisÃ©s 11-14 ans en 2018 (princ)</t>
  </si>
  <si>
    <t>Nombre d'hommes scolarisÃ©s de 11 Ã  14 ans en 2018</t>
  </si>
  <si>
    <t>P18_HSCOL1517</t>
  </si>
  <si>
    <t>Hommes scolarisÃ©s 15-17 ans en 2018 (princ)</t>
  </si>
  <si>
    <t>Nombre d'hommes scolarisÃ©s de 15 Ã  17 ans en 2018</t>
  </si>
  <si>
    <t>P18_HSCOL1824</t>
  </si>
  <si>
    <t>Hommes scolarisÃ©s 18-24 ans en 2018 (princ)</t>
  </si>
  <si>
    <t>Nombre d'hommes scolarisÃ©s de 18 Ã  24 ans en 2018</t>
  </si>
  <si>
    <t>P18_HSCOL2529</t>
  </si>
  <si>
    <t>Hommes scolarisÃ©s 25-29 ans en 2018 (princ)</t>
  </si>
  <si>
    <t>Nombre d'hommes scolarisÃ©s de 25 Ã  29 ans en 2018</t>
  </si>
  <si>
    <t>P18_HSCOL30P</t>
  </si>
  <si>
    <t>Hommes scolarisÃ©s 30 ans ou plus en 2018 (princ)</t>
  </si>
  <si>
    <t>Nombre d'hommes scolarisÃ©s de 30 ans ou plus en 2018</t>
  </si>
  <si>
    <t>P18_F0205</t>
  </si>
  <si>
    <t>Femmes 2-5 ans en 2018 (princ)</t>
  </si>
  <si>
    <t>Nombre de femmes de 2 Ã  5 ans en 2018</t>
  </si>
  <si>
    <t>P18_F0610</t>
  </si>
  <si>
    <t>Femmes 6-10 ans en 2018 (princ)</t>
  </si>
  <si>
    <t>Nombre de femmes de 6 Ã  10 ans en 2018</t>
  </si>
  <si>
    <t>P18_F1114</t>
  </si>
  <si>
    <t>Femmes 11-14 ans en 2018 (princ)</t>
  </si>
  <si>
    <t>Nombre de femmes de 11 Ã  14 ans en 2018</t>
  </si>
  <si>
    <t>P18_F1517</t>
  </si>
  <si>
    <t>Femmes 15-17 ans en 2018 (princ)</t>
  </si>
  <si>
    <t>Nombre de femmes de 15 Ã  17 ans en 2018</t>
  </si>
  <si>
    <t>P18_F1824</t>
  </si>
  <si>
    <t>Femmes 18-24 ans en 2018 (princ)</t>
  </si>
  <si>
    <t>Nombre de femmes de 18 Ã  24 ans en 2018</t>
  </si>
  <si>
    <t>P18_F2529</t>
  </si>
  <si>
    <t>Femmes 25-29 ans en 2018 (princ)</t>
  </si>
  <si>
    <t>Nombre de femmes de 25 Ã  29 ans en 2018</t>
  </si>
  <si>
    <t>P18_F30P</t>
  </si>
  <si>
    <t>Femmes 30 ans ou plus en 2018 (princ)</t>
  </si>
  <si>
    <t>Nombre de femmes de 30 ans ou plus en 2018</t>
  </si>
  <si>
    <t>P18_FSCOL0205</t>
  </si>
  <si>
    <t>Femmes scolarisÃ©es 2-5 ans en 2018 (princ)</t>
  </si>
  <si>
    <t>Nombre de femmes scolarisÃ©es de 2 Ã  5 ans en 2018</t>
  </si>
  <si>
    <t>P18_FSCOL0610</t>
  </si>
  <si>
    <t>Femmes scolarisÃ©es 6-10 ans en 2018 (princ)</t>
  </si>
  <si>
    <t>Nombre de femmes scolarisÃ©es de 6 Ã  10 ans en 2018</t>
  </si>
  <si>
    <t>P18_FSCOL1114</t>
  </si>
  <si>
    <t>Femmes scolarisÃ©es 11-14 ans en 2018 (princ)</t>
  </si>
  <si>
    <t>Nombre de femmes scolarisÃ©es de 11 Ã  14 ans en 2018</t>
  </si>
  <si>
    <t>P18_FSCOL1517</t>
  </si>
  <si>
    <t>Femmes scolarisÃ©es 15-17 ans en 2018 (princ)</t>
  </si>
  <si>
    <t>Nombre de femmes scolarisÃ©es de 15 Ã  17 ans en 2018</t>
  </si>
  <si>
    <t>P18_FSCOL1824</t>
  </si>
  <si>
    <t>Femmes scolarisÃ©es 18-24 ans en 2018 (princ)</t>
  </si>
  <si>
    <t>Nombre de femmes scolarisÃ©es de 18 Ã  24 ans en 2018</t>
  </si>
  <si>
    <t>P18_FSCOL2529</t>
  </si>
  <si>
    <t>Femmes scolarisÃ©es 25-29 ans en 2018 (princ)</t>
  </si>
  <si>
    <t>Nombre de femmes scolarisÃ©es de 25 Ã  29 ans en 2018</t>
  </si>
  <si>
    <t>P18_FSCOL30P</t>
  </si>
  <si>
    <t>Femmes scolarisÃ©es 30 ans ou plus  en 2018 (princ)</t>
  </si>
  <si>
    <t>Nombre de femmes scolarisÃ©es de 30 ans ou plus en 2018</t>
  </si>
  <si>
    <t>P18_NSCOL15P</t>
  </si>
  <si>
    <t>Pop 15 ans ou plus non scolarisÃ©e en 2018 (princ)</t>
  </si>
  <si>
    <t>Nombre de personnes non scolarisÃ©es de 15 ans ou plus en 2018</t>
  </si>
  <si>
    <t>P18_NSCOL15P_DIPLMIN</t>
  </si>
  <si>
    <t>Pop 15 ans ou plus non scol. Sans diplÃ´me ou CEP en 2018 (princ)</t>
  </si>
  <si>
    <t>Nombre de personnes non scolarisÃ©es de 15 ans ou plus titulaires d'aucun diplÃ´me ou au plus un CEP en 2018</t>
  </si>
  <si>
    <t>P18_NSCOL15P_BEPC</t>
  </si>
  <si>
    <t>Pop 15 ans ou plus non scol. BEPC, brevet des collÃ¨ges, DNB en 2018 (princ)</t>
  </si>
  <si>
    <t>Nombre de personnes non scolarisÃ©es de 15 ans ou plus titulaires d'un BEPC, brevet des collÃ¨ges, DNB en 2018</t>
  </si>
  <si>
    <t>P18_NSCOL15P_CAPBEP</t>
  </si>
  <si>
    <t>Pop 15 ans ou plus non scol. CAP-BEP ou Ã©quiv. en 2018 (princ)</t>
  </si>
  <si>
    <t>Nombre de personnes non scolarisÃ©es de 15 ans ou plus titulaires d'un CAP, d'un BEP ou Ã©quivalent en 2018</t>
  </si>
  <si>
    <t>P18_NSCOL15P_BAC</t>
  </si>
  <si>
    <t>Pop 15 ans ou plus non scol. Bac, brevet pro. ou Ã©quiv. en 2018 (princ)</t>
  </si>
  <si>
    <t>Nombre de personnes non scolarisÃ©es de 15 ans ou plus titulaires d'un BaccalaurÃ©at, brevet professionnel ou Ã©quivalent en 2018</t>
  </si>
  <si>
    <t>P18_NSCOL15P_SUP2</t>
  </si>
  <si>
    <t>Pop 15 ans ou plus non scol. Enseignement sup de niveau bac + 2 en 2018 (princ)</t>
  </si>
  <si>
    <t>Nombre de personnes non scolarisÃ©es de 15 ans ou plus titulaires d'un diplÃ´me de l'enseignement supÃ©rieur de niveau Bac + 2 en 2018</t>
  </si>
  <si>
    <t>P18_NSCOL15P_SUP34</t>
  </si>
  <si>
    <t>Pop 15 ans ou plus non scol. Enseignement sup de niveau bac + 3 ou 4 en 2018 (princ)</t>
  </si>
  <si>
    <t>Nombre de personnes non scolarisÃ©es de 15 ans ou plus titulaires d'un diplÃ´me de l'enseignement supÃ©rieur de niveau Bac + 3 ou Bac + 4 en 2018</t>
  </si>
  <si>
    <t>P18_NSCOL15P_SUP5</t>
  </si>
  <si>
    <t>Pop 15 ans ou plus non scol. Enseignement sup de niveau bac + 5 ou plus en 2018 (princ)</t>
  </si>
  <si>
    <t>Nombre de personnes non scolarisÃ©es de 15 ans ou plus titulaires d'un diplÃ´me de l'enseignement supÃ©rieur de niveau Bac + 5 ou plus en 2018</t>
  </si>
  <si>
    <t>P18_HNSCOL15P</t>
  </si>
  <si>
    <t>Hommes 15 ans ou plus non scolarisÃ©e en 2018 (princ)</t>
  </si>
  <si>
    <t>Nombre de hommes non scolarisÃ©es de 15 ans ou plus en 2018</t>
  </si>
  <si>
    <t>P18_HNSCOL15P_DIPLMIN</t>
  </si>
  <si>
    <t>Hommes 15 ans ou plus non scol. Sans diplÃ´me ou CEP en 2018 (princ)</t>
  </si>
  <si>
    <t>Nombre de hommes non scolarisÃ©es de 15 ans ou plus titulaires d'aucun diplÃ´me ou au plus un CEP en 2018</t>
  </si>
  <si>
    <t>P18_HNSCOL15P_BEPC</t>
  </si>
  <si>
    <t>Hommes 15 ans ou plus non scol. BEPC, brevet des collÃ¨ges, DNB en 2018 (princ)</t>
  </si>
  <si>
    <t>Nombre de hommes non scolarisÃ©es de 15 ans ou plus titulaires d'un BEPC, brevet des collÃ¨ges, DNB en 2018</t>
  </si>
  <si>
    <t>P18_HNSCOL15P_CAPBEP</t>
  </si>
  <si>
    <t>Hommes 15 ans ou plus non scol. CAP-BEP ou Ã©quiv. en 2018 (princ)</t>
  </si>
  <si>
    <t>Nombre de hommes non scolarisÃ©es de 15 ans ou plus titulaires d'un CAP, d'un BEP ou Ã©quivalent en 2018</t>
  </si>
  <si>
    <t>P18_HNSCOL15P_BAC</t>
  </si>
  <si>
    <t>Hommes 15 ans ou plus non scol. Bac, brevet pro. ou Ã©quiv. en 2018 (princ)</t>
  </si>
  <si>
    <t>Nombre de hommes non scolarisÃ©es de 15 ans ou plus titulaires d'un BaccalaurÃ©at, brevet professionnel ou Ã©quivalent en 2018</t>
  </si>
  <si>
    <t>P18_HNSCOL15P_SUP2</t>
  </si>
  <si>
    <t>Hommes 15 ans ou plus non scol. Enseignement sup de niveau bac + 2 en 2018 (princ)</t>
  </si>
  <si>
    <t>Nombre de hommes non scolarisÃ©es de 15 ans ou plus titulaires d'un diplÃ´me de l'enseignement supÃ©rieur de niveau Bac + 2 en 2018</t>
  </si>
  <si>
    <t>P18_HNSCOL15P_SUP34</t>
  </si>
  <si>
    <t>Hommes 15 ans ou plus non scol. Enseignement sup de niveau bac + 3 ou 4 en 2018 (princ)</t>
  </si>
  <si>
    <t>Nombre de hommes non scolarisÃ©es de 15 ans ou plus titulaires d'un diplÃ´me de l'enseignement supÃ©rieur de niveau Bac + 3 ou Bac + 4 en 2018</t>
  </si>
  <si>
    <t>P18_HNSCOL15P_SUP5</t>
  </si>
  <si>
    <t>Hommes 15 ans ou plus non scol. Enseignement sup de niveau bac + 5 ou plus en 2018 (princ)</t>
  </si>
  <si>
    <t>Nombre de hommes non scolarisÃ©es de 15 ans ou plus titulaires d'un diplÃ´me de l'enseignement supÃ©rieur de niveau Bac + 5 ou plus en 2018</t>
  </si>
  <si>
    <t>P18_FNSCOL15P</t>
  </si>
  <si>
    <t>Femmes 15 ans ou plus non scolarisÃ©e en 2018 (princ)</t>
  </si>
  <si>
    <t>Nombre de femmes non scolarisÃ©es de 15 ans ou plus en 2018</t>
  </si>
  <si>
    <t>P18_FNSCOL15P_DIPLMIN</t>
  </si>
  <si>
    <t>Femmes 15 ans ou plus non scol. Sans diplÃ´me ou CEP en 2018 (princ)</t>
  </si>
  <si>
    <t>Nombre de femmes non scolarisÃ©es de 15 ans ou plus titulaires d'aucun diplÃ´me ou au plus un CEP en 2018</t>
  </si>
  <si>
    <t>P18_FNSCOL15P_BEPC</t>
  </si>
  <si>
    <t>Femmes 15 ans ou plus non scol. BEPC, brevet des collÃ¨ges, DNB en 2018 (princ)</t>
  </si>
  <si>
    <t>Nombre de femmes non scolarisÃ©es de 15 ans ou plus titulaires d'un BEPC, brevet des collÃ¨ges, DNB en 2018</t>
  </si>
  <si>
    <t>P18_FNSCOL15P_CAPBEP</t>
  </si>
  <si>
    <t>Femmes 15 ans ou plus non scol. CAP-BEP ou Ã©quiv. en 2018 (princ)</t>
  </si>
  <si>
    <t>Nombre de femmes non scolarisÃ©es de 15 ans ou plus titulaires d'un CAP, d'un BEP ou Ã©quivalent en 2018</t>
  </si>
  <si>
    <t>P18_FNSCOL15P_BAC</t>
  </si>
  <si>
    <t>Femmes 15 ans ou plus non scol. Bac, brevet pro. ou Ã©quiv. en 2018 (princ)</t>
  </si>
  <si>
    <t>Nombre de femmes non scolarisÃ©es de 15 ans ou plus titulaires d'un BaccalaurÃ©at, brevet professionnel ou Ã©quivalent en 2018</t>
  </si>
  <si>
    <t>P18_FNSCOL15P_SUP2</t>
  </si>
  <si>
    <t>Femmes 15 ans ou plus non scol. Enseignement sup de niveau bac + 2 en 2018 (princ)</t>
  </si>
  <si>
    <t>Nombre de femmes non scolarisÃ©es de 15 ans ou plus titulaires d'un diplÃ´me de l'enseignement supÃ©rieur de niveau Bac + 2 en 2018</t>
  </si>
  <si>
    <t>P18_FNSCOL15P_SUP34</t>
  </si>
  <si>
    <t>Femmes 15 ans ou plus non scol. Enseignement sup de niveau bac + 3 ou 4 en 2018 (princ)</t>
  </si>
  <si>
    <t>Nombre de femmes non scolarisÃ©es de 15 ans ou plus titulaires d'un diplÃ´me de l'enseignement supÃ©rieur de niveau Bac + 3 ou Bac + 4 en 2018</t>
  </si>
  <si>
    <t>P18_FNSCOL15P_SUP5</t>
  </si>
  <si>
    <t>Femmes 15 ans ou plus non scol. Enseignement sup de niveau bac + 5 ou plus en 2018 (princ)</t>
  </si>
  <si>
    <t>Nombre de femmes non scolarisÃ©es de 15 ans ou plus titulaires d'un diplÃ´me de l'enseignement supÃ©rieur de niveau Bac + 5 ou plus en 2018</t>
  </si>
  <si>
    <t>P13_POP0205</t>
  </si>
  <si>
    <t>Pop 2-5 ans en 2013 (princ)</t>
  </si>
  <si>
    <t>Nombre de personnes de 2 Ã  5 ans en 2013</t>
  </si>
  <si>
    <t>P13_POP0610</t>
  </si>
  <si>
    <t>Pop 6-10 ans en 2013 (princ)</t>
  </si>
  <si>
    <t>Nombre de personnes de 6 Ã  10 ans en 2013</t>
  </si>
  <si>
    <t>P13_POP1114</t>
  </si>
  <si>
    <t>Pop 11-14 ans en 2013 (princ)</t>
  </si>
  <si>
    <t>Nombre de personnes de 11 Ã  14 ans en 2013</t>
  </si>
  <si>
    <t>P13_POP1517</t>
  </si>
  <si>
    <t>Pop 15-17 ans en 2013 (princ)</t>
  </si>
  <si>
    <t>Nombre de personnes de 15 Ã  17 ans en 2013</t>
  </si>
  <si>
    <t>P13_POP1824</t>
  </si>
  <si>
    <t>Pop 18-24 ans en 2013 (princ)</t>
  </si>
  <si>
    <t>Nombre de personnes de 18 Ã  24 ans en 2013</t>
  </si>
  <si>
    <t>P13_POP2529</t>
  </si>
  <si>
    <t>Pop 25-29 ans en 2013 (princ)</t>
  </si>
  <si>
    <t>Nombre de personnes de 25 Ã  29 ans en 2013</t>
  </si>
  <si>
    <t>P13_POP30P</t>
  </si>
  <si>
    <t>Pop 30 ans ou plus en 2013 (princ)</t>
  </si>
  <si>
    <t>Nombre de personnes de 30 ans ou plus en 2013</t>
  </si>
  <si>
    <t>P13_SCOL0205</t>
  </si>
  <si>
    <t>Pop scolarisÃ©e 2-5 ans en 2013 (princ)</t>
  </si>
  <si>
    <t>Nombre de personnes scolarisÃ©es de 2 Ã  5 ans en 2013</t>
  </si>
  <si>
    <t>P13_SCOL0610</t>
  </si>
  <si>
    <t>Pop scolarisÃ©e 6-10 ans en 2013 (princ)</t>
  </si>
  <si>
    <t>Nombre de personnes scolarisÃ©es de 6 Ã  10 ans en 2013</t>
  </si>
  <si>
    <t>P13_SCOL1114</t>
  </si>
  <si>
    <t>Pop scolarisÃ©e 11-14 ans en 2013 (princ)</t>
  </si>
  <si>
    <t>Nombre de personnes scolarisÃ©es de 11 Ã  14 ans en 2013</t>
  </si>
  <si>
    <t>P13_SCOL1517</t>
  </si>
  <si>
    <t>Pop scolarisÃ©e 15-17 ans en 2013 (princ)</t>
  </si>
  <si>
    <t>Nombre de personnes scolarisÃ©es de 15 Ã  17 ans en 2013</t>
  </si>
  <si>
    <t>P13_SCOL1824</t>
  </si>
  <si>
    <t>Pop scolarisÃ©e 18-24 ans en 2013 (princ)</t>
  </si>
  <si>
    <t>Nombre de personnes scolarisÃ©es de 18 Ã  24 ans en 2013</t>
  </si>
  <si>
    <t>P13_SCOL2529</t>
  </si>
  <si>
    <t>Pop scolarisÃ©e 25-29 ans en 2013 (princ)</t>
  </si>
  <si>
    <t>Nombre de personnes scolarisÃ©es de 25 Ã  29 ans en 2013</t>
  </si>
  <si>
    <t>P13_SCOL30P</t>
  </si>
  <si>
    <t>Pop scolarisÃ©e 30 ans ou plus en 2013 (princ)</t>
  </si>
  <si>
    <t>Nombre de personnes scolarisÃ©es de 30 ans ou plus en 2013</t>
  </si>
  <si>
    <t>P13_H0205</t>
  </si>
  <si>
    <t>Hommes 2-5 ans en 2013 (princ)</t>
  </si>
  <si>
    <t>Nombre d'hommes de 2 Ã  5 ans en 2013</t>
  </si>
  <si>
    <t>P13_H0610</t>
  </si>
  <si>
    <t>Hommes 6-10 ans en 2013 (princ)</t>
  </si>
  <si>
    <t>Nombre d'hommes de 6 Ã  10 ans en 2013</t>
  </si>
  <si>
    <t>P13_H1114</t>
  </si>
  <si>
    <t>Hommes 11-14 ans en 2013 (princ)</t>
  </si>
  <si>
    <t>Nombre d'hommes de 11 Ã  14 ans en 2013</t>
  </si>
  <si>
    <t>P13_H1517</t>
  </si>
  <si>
    <t>Hommes 15-17 ans en 2013 (princ)</t>
  </si>
  <si>
    <t>Nombre d'hommes de 15 Ã  17 ans en 2013</t>
  </si>
  <si>
    <t>P13_H1824</t>
  </si>
  <si>
    <t>Hommes 18-24 ans en 2013 (princ)</t>
  </si>
  <si>
    <t>Nombre d'hommes de 18 Ã  24 ans en 2013</t>
  </si>
  <si>
    <t>P13_H2529</t>
  </si>
  <si>
    <t>Hommes 25-29 ans en 2013 (princ)</t>
  </si>
  <si>
    <t>Nombre d'hommes de 25 Ã  29 ans en 2013</t>
  </si>
  <si>
    <t>P13_H30P</t>
  </si>
  <si>
    <t>Hommes 30 ans ou plus en 2013 (princ)</t>
  </si>
  <si>
    <t>Nombre d'hommes de 30 ans ou plus en 2013</t>
  </si>
  <si>
    <t>P13_HSCOL0205</t>
  </si>
  <si>
    <t>Hommes scolarisÃ©s 2-5 ans en 2013 (princ)</t>
  </si>
  <si>
    <t>Nombre d'hommes scolarisÃ©s de 2 Ã  5 ans en 2013</t>
  </si>
  <si>
    <t>P13_HSCOL0610</t>
  </si>
  <si>
    <t>Hommes scolarisÃ©s 6-10 ans en 2013 (princ)</t>
  </si>
  <si>
    <t>Nombre d'hommes scolarisÃ©s de 6 Ã  10 ans en 2013</t>
  </si>
  <si>
    <t>P13_HSCOL1114</t>
  </si>
  <si>
    <t>Hommes scolarisÃ©s 11-14 ans en 2013 (princ)</t>
  </si>
  <si>
    <t>Nombre d'hommes scolarisÃ©s de 11 Ã  14 ans en 2013</t>
  </si>
  <si>
    <t>P13_HSCOL1517</t>
  </si>
  <si>
    <t>Hommes scolarisÃ©s 15-17 ans en 2013 (princ)</t>
  </si>
  <si>
    <t>Nombre d'hommes scolarisÃ©s de 15 Ã  17 ans en 2013</t>
  </si>
  <si>
    <t>P13_HSCOL1824</t>
  </si>
  <si>
    <t>Hommes scolarisÃ©s 18-24 ans en 2013 (princ)</t>
  </si>
  <si>
    <t>Nombre d'hommes scolarisÃ©s de 18 Ã  24 ans en 2013</t>
  </si>
  <si>
    <t>P13_HSCOL2529</t>
  </si>
  <si>
    <t>Hommes scolarisÃ©s 25-29 ans en 2013 (princ)</t>
  </si>
  <si>
    <t>Nombre d'hommes scolarisÃ©s de 25 Ã  29 ans en 2013</t>
  </si>
  <si>
    <t>P13_HSCOL30P</t>
  </si>
  <si>
    <t>Hommes scolarisÃ©s 30 ans ou plus en 2013 (princ)</t>
  </si>
  <si>
    <t>Nombre d'hommes scolarisÃ©s de 30 ans ou plus en 2013</t>
  </si>
  <si>
    <t>P13_F0205</t>
  </si>
  <si>
    <t>Femmes 2-5 ans en 2013 (princ)</t>
  </si>
  <si>
    <t>Nombre de femmes de 2 Ã  5 ans en 2013</t>
  </si>
  <si>
    <t>P13_F0610</t>
  </si>
  <si>
    <t>Femmes 6-10 ans en 2013 (princ)</t>
  </si>
  <si>
    <t>Nombre de femmes de 6 Ã  10 ans en 2013</t>
  </si>
  <si>
    <t>P13_F1114</t>
  </si>
  <si>
    <t>Femmes 11-14 ans en 2013 (princ)</t>
  </si>
  <si>
    <t>Nombre de femmes de 11 Ã  14 ans en 2013</t>
  </si>
  <si>
    <t>P13_F1517</t>
  </si>
  <si>
    <t>Femmes 15-17 ans en 2013 (princ)</t>
  </si>
  <si>
    <t>Nombre de femmes de 15 Ã  17 ans en 2013</t>
  </si>
  <si>
    <t>P13_F1824</t>
  </si>
  <si>
    <t>Femmes 18-24 ans en 2013 (princ)</t>
  </si>
  <si>
    <t>Nombre de femmes de 18 Ã  24 ans en 2013</t>
  </si>
  <si>
    <t>P13_F2529</t>
  </si>
  <si>
    <t>Femmes 25-29 ans en 2013 (princ)</t>
  </si>
  <si>
    <t>Nombre de femmes de 25 Ã  29 ans en 2013</t>
  </si>
  <si>
    <t>P13_F30P</t>
  </si>
  <si>
    <t>Femmes 30 ans ou plus en 2013 (princ)</t>
  </si>
  <si>
    <t>Nombre de femmes de 30 ans ou plus en 2013</t>
  </si>
  <si>
    <t>P13_FSCOL0205</t>
  </si>
  <si>
    <t>Femmes scolarisÃ©es 2-5 ans en 2013 (princ)</t>
  </si>
  <si>
    <t>Nombre de femmes scolarisÃ©es de 2 Ã  5 ans en 2013</t>
  </si>
  <si>
    <t>P13_FSCOL0610</t>
  </si>
  <si>
    <t>Femmes scolarisÃ©es 6-10 ans en 2013 (princ)</t>
  </si>
  <si>
    <t>Nombre de femmes scolarisÃ©es de 6 Ã  10 ans en 2013</t>
  </si>
  <si>
    <t>P13_FSCOL1114</t>
  </si>
  <si>
    <t>Femmes scolarisÃ©es 11-14 ans en 2013 (princ)</t>
  </si>
  <si>
    <t>Nombre de femmes scolarisÃ©es de 11 Ã  14 ans en 2013</t>
  </si>
  <si>
    <t>P13_FSCOL1517</t>
  </si>
  <si>
    <t>Femmes scolarisÃ©es 15-17 ans en 2013 (princ)</t>
  </si>
  <si>
    <t>Nombre de femmes scolarisÃ©es de 15 Ã  17 ans en 2013</t>
  </si>
  <si>
    <t>P13_FSCOL1824</t>
  </si>
  <si>
    <t>Femmes scolarisÃ©es 18-24 ans en 2013 (princ)</t>
  </si>
  <si>
    <t>Nombre de femmes scolarisÃ©es de 18 Ã  24 ans en 2013</t>
  </si>
  <si>
    <t>P13_FSCOL2529</t>
  </si>
  <si>
    <t>Femmes scolarisÃ©es 25-29 ans en 2013 (princ)</t>
  </si>
  <si>
    <t>Nombre de femmes scolarisÃ©es de 25 Ã  29 ans en 2013</t>
  </si>
  <si>
    <t>P13_FSCOL30P</t>
  </si>
  <si>
    <t>Femmes scolarisÃ©es 30 ans ou plus  en 2013 (princ)</t>
  </si>
  <si>
    <t>Nombre de femmes scolarisÃ©es de 30 ans ou plus en 2013</t>
  </si>
  <si>
    <t>P13_NSCOL15P</t>
  </si>
  <si>
    <t>Pop 15 ans ou plus non scolarisÃ©e en 2013 (princ)</t>
  </si>
  <si>
    <t>Nombre de personnes non scolarisÃ©es de 15 ans ou plus en 2013</t>
  </si>
  <si>
    <t>P13_NSCOL15P_DIPLMIN</t>
  </si>
  <si>
    <t>Pop 15 ans ou plus non scol. Sans diplÃ´me ou BEPC, brevet des collÃ¨ges, DNB en 2013 (princ)</t>
  </si>
  <si>
    <t>Nombre de personnes non scolarisÃ©es de 15 ans ou plus titulaires d'aucun diplÃ´me ou au plus un BEPC, brevet des collÃ¨ges ou DNB en 2013</t>
  </si>
  <si>
    <t>P13_NSCOL15P_CAPBEP</t>
  </si>
  <si>
    <t>Pop 15 ans ou plus non scol. CAP-BEP en 2013 (princ)</t>
  </si>
  <si>
    <t>Nombre de personnes non scolarisÃ©es de 15 ans ou plus titulaires d'un CAP ou d'un BEP en 2013</t>
  </si>
  <si>
    <t>P13_NSCOL15P_BAC</t>
  </si>
  <si>
    <t>Pop 15 ans ou plus non scol. BAC en 2013 (princ)</t>
  </si>
  <si>
    <t>Nombre de personnes non scolarisÃ©es de 15 ans ou plus titulaires d'un baccalaurÃ©at (gÃ©nÃ©ral, technologique, professionnel) en 2013</t>
  </si>
  <si>
    <t>P13_NSCOL15P_SUP</t>
  </si>
  <si>
    <t>Pop 15 ans ou plus non scol. Enseignement sup en 2013 (princ)</t>
  </si>
  <si>
    <t>Nombre de personnes non scolarisÃ©es de 15 ans ou plus titulaires d'un diplÃ´me de l'enseignement supÃ©rieur en 2013</t>
  </si>
  <si>
    <t>P13_HNSCOL15P</t>
  </si>
  <si>
    <t>Hommes 15 ans ou plus non scolarisÃ©s en 2013 (princ)</t>
  </si>
  <si>
    <t>Nombre d'hommes non scolarisÃ©s de 15 ans ou plus en 2013</t>
  </si>
  <si>
    <t>P13_HNSCOL15P_DIPLMIN</t>
  </si>
  <si>
    <t>Hommes 15 ans ou plus non scol. Sans diplÃ´me ou BEPC, brevet des collÃ¨ges, DNB en 2013 (princ)</t>
  </si>
  <si>
    <t>Nombre d'hommes non scolarisÃ©s de 15 ans ou plus titulaires d'aucun diplÃ´me ou au plus un BEPC, brevet des collÃ¨ges ou DNB en 2013</t>
  </si>
  <si>
    <t>P13_HNSCOL15P_CAPBEP</t>
  </si>
  <si>
    <t>Hommes 15 ans ou plus non scol. CAP-BEP en 2013 (princ)</t>
  </si>
  <si>
    <t>Nombre d'hommes non scolarisÃ©s de 15 ans ou plus titulaires d'un CAP ou d'un BEP en 2013</t>
  </si>
  <si>
    <t>P13_HNSCOL15P_BAC</t>
  </si>
  <si>
    <t>Hommes 15 ans ou plus non scol. BAC en 2013 (princ)</t>
  </si>
  <si>
    <t>Nombre d'hommes non scolarisÃ©s de 15 ans ou plus titulaires d'un baccalaurÃ©at (gÃ©nÃ©ral, technologique, professionnel) en 2013</t>
  </si>
  <si>
    <t>P13_HNSCOL15P_SUP</t>
  </si>
  <si>
    <t>Hommes 15 ans ou plus non scol. Enseignement sup en 2013 (princ)</t>
  </si>
  <si>
    <t>Nombre d'hommes non scolarisÃ©s de 15 ans ou plus titulaires d'un diplÃ´me de l'enseignement supÃ©rieur en 2013</t>
  </si>
  <si>
    <t>P13_FNSCOL15P</t>
  </si>
  <si>
    <t>Femmes 15 ans ou plus non scolarisÃ©es en 2013 (princ)</t>
  </si>
  <si>
    <t>Nombre de femmes non scolarisÃ©es de 15 ans ou plus en 2013</t>
  </si>
  <si>
    <t>P13_FNSCOL15P_DIPLMIN</t>
  </si>
  <si>
    <t>Femmes 15 ans ou plus non scol. Sans diplÃ´me ou BEPC, brevet des collÃ¨ges, DNB en 2013 (princ)</t>
  </si>
  <si>
    <t>Nombre de femmes non scolarisÃ©es de 15 ans ou plus titulaires d'aucun diplÃ´me ou au plus un BEPC, brevet des collÃ¨ges ou DNB en 2013</t>
  </si>
  <si>
    <t>P13_FNSCOL15P_CAPBEP</t>
  </si>
  <si>
    <t>Femmes 15 ans ou plus non scol. CAP-BEP en 2013 (princ)</t>
  </si>
  <si>
    <t>Nombre de femmes non scolarisÃ©es de 15 ans ou plus titulaires d'un CAP ou d'un BEP en 2013</t>
  </si>
  <si>
    <t>P13_FNSCOL15P_BAC</t>
  </si>
  <si>
    <t>Femmes 15 ans ou plus non scol. BAC en 2013 (princ)</t>
  </si>
  <si>
    <t>Nombre de femmes non scolarisÃ©es de 15 ans ou plus titulaires d'un baccalaurÃ©at (gÃ©nÃ©ral, technologique, professionnel) en 2013</t>
  </si>
  <si>
    <t>P13_FNSCOL15P_SUP</t>
  </si>
  <si>
    <t>Femmes 15 ans ou plus non scol. Enseignement sup en 2013 (princ)</t>
  </si>
  <si>
    <t>Nombre de femmes non scolarisÃ©es de 15 ans ou plus titulaires d'un diplÃ´me de l'enseignement supÃ©rieur en 2013</t>
  </si>
  <si>
    <t>P08_POP0205</t>
  </si>
  <si>
    <t>Pop 2-5 ans en 2008 (princ)</t>
  </si>
  <si>
    <t>Nombre de personnes de 2 Ã  5 ans en 2008</t>
  </si>
  <si>
    <t>P08_POP0610</t>
  </si>
  <si>
    <t>Pop 6-10 ans en 2008 (princ)</t>
  </si>
  <si>
    <t>Nombre de personnes de 6 Ã  10 ans en 2008</t>
  </si>
  <si>
    <t>P08_POP1114</t>
  </si>
  <si>
    <t>Pop 11-14 ans en 2008 (princ)</t>
  </si>
  <si>
    <t>Nombre de personnes de 11 Ã  14 ans en 2008</t>
  </si>
  <si>
    <t>P08_POP1517</t>
  </si>
  <si>
    <t>Pop 15-17 ans en 2008 (princ)</t>
  </si>
  <si>
    <t>Nombre de personnes de 15 Ã  17 ans en 2008</t>
  </si>
  <si>
    <t>P08_POP1824</t>
  </si>
  <si>
    <t>Pop 18-24 ans en 2008 (princ)</t>
  </si>
  <si>
    <t>Nombre de personnes de 18 Ã  24 ans en 2008</t>
  </si>
  <si>
    <t>P08_POP2529</t>
  </si>
  <si>
    <t>Pop 25-29 ans en 2008 (princ)</t>
  </si>
  <si>
    <t>Nombre de personnes de 25 Ã  29 ans en 2008</t>
  </si>
  <si>
    <t>P08_POP30P</t>
  </si>
  <si>
    <t>Pop 30 ans ou plus en 2008 (princ)</t>
  </si>
  <si>
    <t>Nombre de personnes de 30 ans ou plus en 2008</t>
  </si>
  <si>
    <t>P08_SCOL0205</t>
  </si>
  <si>
    <t>Pop scolarisÃ©e 2-5 ans en 2008 (princ)</t>
  </si>
  <si>
    <t>Nombre de personnes scolarisÃ©es de 2 Ã  5 ans en 2008</t>
  </si>
  <si>
    <t>P08_SCOL0610</t>
  </si>
  <si>
    <t>Pop scolarisÃ©e 6-10 ans en 2008 (princ)</t>
  </si>
  <si>
    <t>Nombre de personnes scolarisÃ©es de 6 Ã  10 ans en 2008</t>
  </si>
  <si>
    <t>P08_SCOL1114</t>
  </si>
  <si>
    <t>Pop scolarisÃ©e 11-14 ans en 2008 (princ)</t>
  </si>
  <si>
    <t>Nombre de personnes scolarisÃ©es de 11 Ã  14 ans en 2008</t>
  </si>
  <si>
    <t>P08_SCOL1517</t>
  </si>
  <si>
    <t>Pop scolarisÃ©e 15-17 ans en 2008 (princ)</t>
  </si>
  <si>
    <t>Nombre de personnes scolarisÃ©es de 15 Ã  17 ans en 2008</t>
  </si>
  <si>
    <t>P08_SCOL1824</t>
  </si>
  <si>
    <t>Pop scolarisÃ©e 18-24 ans en 2008 (princ)</t>
  </si>
  <si>
    <t>Nombre de personnes scolarisÃ©es de 18 Ã  24 ans en 2008</t>
  </si>
  <si>
    <t>P08_SCOL2529</t>
  </si>
  <si>
    <t>Pop scolarisÃ©e 25-29 ans en 2008 (princ)</t>
  </si>
  <si>
    <t>Nombre de personnes scolarisÃ©es de 25 Ã  29 ans en 2008</t>
  </si>
  <si>
    <t>P08_SCOL30P</t>
  </si>
  <si>
    <t>Pop scolarisÃ©e 30 ans ou plus en 2008 (princ)</t>
  </si>
  <si>
    <t>Nombre de personnes scolarisÃ©es de 30 ans ou plus en 2008</t>
  </si>
  <si>
    <t>P08_H0205</t>
  </si>
  <si>
    <t>Hommes 2-5 ans  en 2008 (princ)</t>
  </si>
  <si>
    <t>Nombre d'hommes de 2 Ã  5 ans en 2008</t>
  </si>
  <si>
    <t>P08_H0610</t>
  </si>
  <si>
    <t>Hommes 6-10 ans  en 2008 (princ)</t>
  </si>
  <si>
    <t>Nombre d'hommes de 6 Ã  10 ans en 2008</t>
  </si>
  <si>
    <t>P08_H1114</t>
  </si>
  <si>
    <t>Hommes 11-14 ans  en 2008 (princ)</t>
  </si>
  <si>
    <t>Nombre d'hommes de 11 Ã  14 ans en 2008</t>
  </si>
  <si>
    <t>P08_H1517</t>
  </si>
  <si>
    <t>Hommes 15-17 ans en 2008 (princ)</t>
  </si>
  <si>
    <t>Nombre d'hommes de 15 Ã  17 ans en 2008</t>
  </si>
  <si>
    <t>P08_H1824</t>
  </si>
  <si>
    <t>Hommes 18-24 ans en 2008 (princ)</t>
  </si>
  <si>
    <t>Nombre d'hommes de 18 Ã  24 ans en 2008</t>
  </si>
  <si>
    <t>P08_H2529</t>
  </si>
  <si>
    <t>Hommes 25-29 ans en 2008 (princ)</t>
  </si>
  <si>
    <t>Nombre d'hommes de 25 Ã  29 ans en 2008</t>
  </si>
  <si>
    <t>P08_H30P</t>
  </si>
  <si>
    <t>Hommes 30 ans ou plus en 2008 (princ)</t>
  </si>
  <si>
    <t>Nombre d'hommes de 30 ans ou plus en 2008</t>
  </si>
  <si>
    <t>P08_HSCOL0205</t>
  </si>
  <si>
    <t>Hommes scolarisÃ©s 2-5 ans en 2008 (princ)</t>
  </si>
  <si>
    <t>Nombre d'hommes scolarisÃ©s de 2 Ã  5 ans en 2008</t>
  </si>
  <si>
    <t>P08_HSCOL0610</t>
  </si>
  <si>
    <t>Hommes scolarisÃ©s 6-10 ans en 2008 (princ)</t>
  </si>
  <si>
    <t>Nombre d'hommes scolarisÃ©s de 6 Ã  10 ans en 2008</t>
  </si>
  <si>
    <t>P08_HSCOL1114</t>
  </si>
  <si>
    <t>Hommes scolarisÃ©s 11-14 ans en 2008 (princ)</t>
  </si>
  <si>
    <t>Nombre d'hommes scolarisÃ©s de 11 Ã  14 ans en 2008</t>
  </si>
  <si>
    <t>P08_HSCOL1517</t>
  </si>
  <si>
    <t>Hommes scolarisÃ©s 15-17 ans en 2008 (princ)</t>
  </si>
  <si>
    <t>Nombre d'hommes scolarisÃ©s de 15 Ã  17 ans en 2008</t>
  </si>
  <si>
    <t>P08_HSCOL1824</t>
  </si>
  <si>
    <t>Hommes scolarisÃ©s 18-24 ans en 2008 (princ)</t>
  </si>
  <si>
    <t>Nombre d'hommes scolarisÃ©s de 18 Ã  24 ans en 2008</t>
  </si>
  <si>
    <t>P08_HSCOL2529</t>
  </si>
  <si>
    <t>Hommes scolarisÃ©s 25-29 ans en 2008 (princ)</t>
  </si>
  <si>
    <t>Nombre d'hommes scolarisÃ©s de 25 Ã  29 ans en 2008</t>
  </si>
  <si>
    <t>P08_HSCOL30P</t>
  </si>
  <si>
    <t>Hommes scolarisÃ©s 30 ans ou plus en 2008 (princ)</t>
  </si>
  <si>
    <t>Nombre d'hommes scolarisÃ©s de 30 ans ou plus en 2008</t>
  </si>
  <si>
    <t>P08_F0205</t>
  </si>
  <si>
    <t>Femmes 2-5 ans en 2008 (princ)</t>
  </si>
  <si>
    <t>Nombre de femmes de 2 Ã  5 ans en 2008</t>
  </si>
  <si>
    <t>P08_F0610</t>
  </si>
  <si>
    <t>Femmes 6-10 ans en 2008 (princ)</t>
  </si>
  <si>
    <t>Nombre de femmes de 6 Ã  10 ans en 2008</t>
  </si>
  <si>
    <t>P08_F1114</t>
  </si>
  <si>
    <t>Femmes 11-14 ans en 2008 (princ)</t>
  </si>
  <si>
    <t>Nombre de femmes de 11 Ã  14 ans en 2008</t>
  </si>
  <si>
    <t>P08_F1517</t>
  </si>
  <si>
    <t>Femmes 15-17 ans en 2008 (princ)</t>
  </si>
  <si>
    <t>Nombre de femmes de 15 Ã  17 ans en 2008</t>
  </si>
  <si>
    <t>P08_F1824</t>
  </si>
  <si>
    <t>Femmes 18-24 ans en 2008 (princ)</t>
  </si>
  <si>
    <t>Nombre de femmes de 18 Ã  24 ans en 2008</t>
  </si>
  <si>
    <t>P08_F2529</t>
  </si>
  <si>
    <t>Femmes 25-29 ans en 2008 (princ)</t>
  </si>
  <si>
    <t>Nombre de femmes de 25 Ã  29 ans en 2008</t>
  </si>
  <si>
    <t>P08_F30P</t>
  </si>
  <si>
    <t>Femmes 30 ans ou plus en 2008 (princ)</t>
  </si>
  <si>
    <t>Nombre de femmes de 30 ans ou plus en 2008</t>
  </si>
  <si>
    <t>P08_FSCOL0205</t>
  </si>
  <si>
    <t>Femmes scolarisÃ©es 2-5 ans en 2008 (princ)</t>
  </si>
  <si>
    <t>Nombre de femmes scolarisÃ©es de 2 Ã  5 ans en 2008</t>
  </si>
  <si>
    <t>P08_FSCOL0610</t>
  </si>
  <si>
    <t>Femmes scolarisÃ©es 6-10 ans en 2008 (princ)</t>
  </si>
  <si>
    <t>Nombre de femmes scolarisÃ©es de 6 Ã  10 ans en 2008</t>
  </si>
  <si>
    <t>P08_FSCOL1114</t>
  </si>
  <si>
    <t>Femmes scolarisÃ©es 11-14 ans en 2008 (princ)</t>
  </si>
  <si>
    <t>Nombre de femmes scolarisÃ©es de 11 Ã  14 ans en 2008</t>
  </si>
  <si>
    <t>P08_FSCOL1517</t>
  </si>
  <si>
    <t>Femmes scolarisÃ©es 15-17 ans en 2008 (princ)</t>
  </si>
  <si>
    <t>Nombre de femmes scolarisÃ©es de 15 Ã  17 ans en 2008</t>
  </si>
  <si>
    <t>P08_FSCOL1824</t>
  </si>
  <si>
    <t>Femmes scolarisÃ©es 18-24 ans en 2008 (princ)</t>
  </si>
  <si>
    <t>Nombre de femmes scolarisÃ©es de 18 Ã  24 ans en 2008</t>
  </si>
  <si>
    <t>P08_FSCOL2529</t>
  </si>
  <si>
    <t>Femmes scolarisÃ©es 25-29 ans en 2008 (princ)</t>
  </si>
  <si>
    <t>Nombre de femmes scolarisÃ©es de 25 Ã  29 ans en 2008</t>
  </si>
  <si>
    <t>P08_FSCOL30P</t>
  </si>
  <si>
    <t>Femmes scolarisÃ©es 30 ans ou plus  en 2008 (princ)</t>
  </si>
  <si>
    <t>Nombre de femmes scolarisÃ©es de 30 ans ou plus en 2008</t>
  </si>
  <si>
    <t>P08_NSCOL15P</t>
  </si>
  <si>
    <t>Pop 15 ans ou plus non scolarisÃ©e en 2008 (princ)</t>
  </si>
  <si>
    <t>Nombre de personnes non scolarisÃ©es de 15 ans ou plus en 2008</t>
  </si>
  <si>
    <t>P08_NSCOL15P_DIPL0</t>
  </si>
  <si>
    <t>Pop 15 ans ou plus non scol. Sans diplÃ´me en 2008 (princ)</t>
  </si>
  <si>
    <t>Nombre de personnes non scolarisÃ©es de 15 ans ou plus titulaires d'aucun diplÃ´me en 2008</t>
  </si>
  <si>
    <t>P08_NSCOL15P_CEP</t>
  </si>
  <si>
    <t>Pop 15 ans ou plus non scol. CEP en 2008 (princ)</t>
  </si>
  <si>
    <t>Nombre de personnes non scolarisÃ©es de 15 ans ou plus titulaires du certificat d'Ã©tudes primaires en 2008</t>
  </si>
  <si>
    <t>P08_NSCOL15P_BEPC</t>
  </si>
  <si>
    <t>Pop 15 ans ou plus non scol. BEPC, brevet collÃ¨ges en 2008 (princ)</t>
  </si>
  <si>
    <t>Nombre de personnes non scolarisÃ©es de 15 ans ou plus titulaires du BEPC, brevet des collÃ¨ges en 2008</t>
  </si>
  <si>
    <t>P08_NSCOL15P_CAPBEP</t>
  </si>
  <si>
    <t>Pop 15 ans ou plus non scol. CAP-BEP en 2008 (princ)</t>
  </si>
  <si>
    <t>Nombre de personnes non scolarisÃ©es de 15 ans ou plus titulaires d'un CAP ou d'un BEP en 2008</t>
  </si>
  <si>
    <t>P08_NSCOL15P_BAC</t>
  </si>
  <si>
    <t>Pop 15 ans ou plus non scol. BAC-BP en 2008 (princ)</t>
  </si>
  <si>
    <t>Nombre de personnes non scolarisÃ©es de 15 ans ou plus titulaires d'un baccalaurÃ©at ou d'un brevet professionnel en 2008</t>
  </si>
  <si>
    <t>P08_NSCOL15P_BACP2</t>
  </si>
  <si>
    <t>Pop 15 ans ou plus non scol. Enseignement sup court en 2008 (princ)</t>
  </si>
  <si>
    <t>Nombre de personnes non scolarisÃ©es de 15 ans ou plus titulaires d'un diplÃ´me de l'enseignement supÃ©rieur court en 2008</t>
  </si>
  <si>
    <t>P08_NSCOL15P_SUP</t>
  </si>
  <si>
    <t>Pop 15 ans ou plus non scol. Enseignement sup long en 2008 (princ)</t>
  </si>
  <si>
    <t>Nombre de personnes non scolarisÃ©es de 15 ans ou plus titulaires d'un diplÃ´me de l'enseignement supÃ©rieur long en 2008</t>
  </si>
  <si>
    <t>P08_HNSCOL15P</t>
  </si>
  <si>
    <t>Hommes 15 ans ou plus non scolarisÃ©s en 2008 (princ)</t>
  </si>
  <si>
    <t>Nombre d'hommes non scolarisÃ©s de 15 ans ou plus en 2008</t>
  </si>
  <si>
    <t>P08_HNSCOL15P_DIPL0</t>
  </si>
  <si>
    <t>Hommes 15 ans ou plus non scol. Sans diplÃ´me en 2008 (princ)</t>
  </si>
  <si>
    <t>Nombre d'hommes non scolarisÃ©s de 15 ans ou plus titulaires d'aucun diplÃ´me en 2008</t>
  </si>
  <si>
    <t>P08_HNSCOL15P_CEP</t>
  </si>
  <si>
    <t>Hommes 15 ans ou plus non scol. CEP en 2008 (princ)</t>
  </si>
  <si>
    <t>Nombre d'hommes non scolarisÃ©s de 15 ans ou plus titulaires du certificat d'Ã©tudes primaires en 2008</t>
  </si>
  <si>
    <t>P08_HNSCOL15P_BEPC</t>
  </si>
  <si>
    <t>Hommes 15 ans ou plus non scol. BEPC, brevet collÃ¨ges en 2008 (princ)</t>
  </si>
  <si>
    <t>Nombre d'hommes non scolarisÃ©s de 15 ans ou plus titulaires du BEPC, brevet des collÃ¨ges en 2008</t>
  </si>
  <si>
    <t>P08_HNSCOL15P_CAPBEP</t>
  </si>
  <si>
    <t>Hommes 15 ans ou plus non scol. CAP-BEP en 2008 (princ)</t>
  </si>
  <si>
    <t>Nombre d'hommes non scolarisÃ©s de 15 ans ou plus titulaires d'un CAP ou d'un BEP en 2008</t>
  </si>
  <si>
    <t>P08_HNSCOL15P_BAC</t>
  </si>
  <si>
    <t>Hommes 15 ans ou plus non scol. BAC-BP en 2008 (princ)</t>
  </si>
  <si>
    <t>Nombre d'hommes non scolarisÃ©s de 15 ans ou plus titulaires d'un baccalaurÃ©at ou d'un brevet professionnel en 2008</t>
  </si>
  <si>
    <t>P08_HNSCOL15P_BACP2</t>
  </si>
  <si>
    <t>Hommes 15 ans ou plus non scol. Enseignement sup court en 2008 (princ)</t>
  </si>
  <si>
    <t>Nombre d'hommes non scolarisÃ©s de 15 ans ou plus titulaires d'un diplÃ´me de l'enseignement supÃ©rieur court en 2008</t>
  </si>
  <si>
    <t>P08_HNSCOL15P_SUP</t>
  </si>
  <si>
    <t>Hommes 15 ans ou plus non scol. Enseignement sup long en 2008 (princ)</t>
  </si>
  <si>
    <t>Nombre d'hommes non scolarisÃ©s de 15 ans ou plus titulaires d'un diplÃ´me de l'enseignement supÃ©rieur long en 2008</t>
  </si>
  <si>
    <t>P08_FNSCOL15P</t>
  </si>
  <si>
    <t>Femmes 15 ans ou plus non scolarisÃ©es en 2008 (princ)</t>
  </si>
  <si>
    <t>Nombre de femmes non scolarisÃ©es de 15 ans ou plus en 2008</t>
  </si>
  <si>
    <t>P08_FNSCOL15P_DIPL0</t>
  </si>
  <si>
    <t>Femmes 15 ans ou plus non scol. Sans diplÃ´me en 2008 (princ)</t>
  </si>
  <si>
    <t>Nombre de femmes non scolarisÃ©es de 15 ans ou plus titulaires d'aucun diplÃ´me en 2008</t>
  </si>
  <si>
    <t>P08_FNSCOL15P_CEP</t>
  </si>
  <si>
    <t>Femmes 15 ans ou plus non scol. CEP en 2008 (princ)</t>
  </si>
  <si>
    <t>Nombre de femmes non scolarisÃ©es de 15 ans ou plus titulaires du certificat d'Ã©tudes primaires en 2008</t>
  </si>
  <si>
    <t>P08_FNSCOL15P_BEPC</t>
  </si>
  <si>
    <t>Femmes 15 ans ou plus non scol. BEPC, brevet collÃ¨ges en 2008 (princ)</t>
  </si>
  <si>
    <t>Nombre de femmes non scolarisÃ©es de 15 ans ou plus titulaires du BEPC, brevet des collÃ¨ges en 2008</t>
  </si>
  <si>
    <t>P08_FNSCOL15P_CAPBEP</t>
  </si>
  <si>
    <t>Femmes 15 ans ou plus non scol. CAP-BEP en 2008 (princ)</t>
  </si>
  <si>
    <t>Nombre de femmes non scolarisÃ©es de 15 ans ou plus titulaires d'un CAP ou d'un BEP en 2008</t>
  </si>
  <si>
    <t>P08_FNSCOL15P_BAC</t>
  </si>
  <si>
    <t>Femmes 15 ans ou plus non scol. BAC-BP en 2008 (princ)</t>
  </si>
  <si>
    <t>Nombre de femmes non scolarisÃ©es de 15 ans ou plus titulaires d'un baccalaurÃ©at ou d'un brevet professionnel en 2008</t>
  </si>
  <si>
    <t>P08_FNSCOL15P_BACP2</t>
  </si>
  <si>
    <t>Femmes 15 ans ou plus non scol. Enseignement sup court en 2008 (princ)</t>
  </si>
  <si>
    <t>Nombre de femmes non scolarisÃ©es de 15 ans ou plus titulaires d'un diplÃ´me de l'enseignement supÃ©rieur court en 2008</t>
  </si>
  <si>
    <t>P08_FNSCOL15P_SUP</t>
  </si>
  <si>
    <t>Femmes 15 ans ou plus non scol. Enseignement sup long en 2008 (princ)</t>
  </si>
  <si>
    <t>Nombre de femmes non scolarisÃ©es de 15 ans ou plus titulaires d'un diplÃ´me de l'enseignement supÃ©rieur long en 2008</t>
  </si>
  <si>
    <t>P18_ACTOCC15P</t>
  </si>
  <si>
    <t>Actifs occupÃ©s 15 ans ou plus en 2018 (princ)</t>
  </si>
  <si>
    <t>Nombre de personnes actives occupÃ©es de 15 ans ou plus en 2018</t>
  </si>
  <si>
    <t>P18_SAL15P</t>
  </si>
  <si>
    <t>SalariÃ©s 15 ans ou plus en 2018 (princ)</t>
  </si>
  <si>
    <t>Nombre de personnes salariÃ©es de 15 ans ou plus en 2018</t>
  </si>
  <si>
    <t>P18_NSAL15P</t>
  </si>
  <si>
    <t>Non-salariÃ©s 15 ans ou plus en 2018 (princ)</t>
  </si>
  <si>
    <t>Nombre de personnes non-salariÃ©es de 15 ans ou plus en 2018</t>
  </si>
  <si>
    <t>P18_ACTOCC15P_TP</t>
  </si>
  <si>
    <t>Actifs occ 15 ans ou plus TP en 2018 (princ)</t>
  </si>
  <si>
    <t>Nombre de personnes actives occupÃ©es de 15 ans ou plus Ã  temps partiel en 2018</t>
  </si>
  <si>
    <t>P18_SAL15P_TP</t>
  </si>
  <si>
    <t>SalariÃ©s 15 ans ou plus TP en 2018 (princ)</t>
  </si>
  <si>
    <t>Nombre de personnes salariÃ©es de 15 ans ou plus Ã  temps partiel en 2018</t>
  </si>
  <si>
    <t>P18_HSAL15P_TP</t>
  </si>
  <si>
    <t>SalariÃ©s 15 ans ou plus TP Hommes en 2018 (princ)</t>
  </si>
  <si>
    <t>Nombre d'hommes salariÃ©s de 15 ans ou plus Ã  temps partiel en 2018</t>
  </si>
  <si>
    <t>P18_FSAL15P_TP</t>
  </si>
  <si>
    <t>SalariÃ©s 15 ans ou plus TP Femmes en 2018 (princ)</t>
  </si>
  <si>
    <t>Nombre de femmes salariÃ©es de 15 ans ou plus Ã  temps partiel en 2018</t>
  </si>
  <si>
    <t>P18_NSAL15P_TP</t>
  </si>
  <si>
    <t>Non-salariÃ©s 15 ans ou plus TP en 2018 (princ)</t>
  </si>
  <si>
    <t>Nombre de personnes non-salariÃ©es de 15 ans ou plus Ã  temps partiel en 2018</t>
  </si>
  <si>
    <t>P18_HACTOCC15P</t>
  </si>
  <si>
    <t>Actifs occupÃ©s 15 ans ou plus Hommes en 2018 (princ)</t>
  </si>
  <si>
    <t>Nombre d'hommes actifs occupÃ©s de 15 ans ou plus en 2018</t>
  </si>
  <si>
    <t>P18_HSAL15P</t>
  </si>
  <si>
    <t>SalariÃ©s 15 ans ou plus Hommes en 2018 (princ)</t>
  </si>
  <si>
    <t>Nombre d'hommes salariÃ©s de 15 ans ou plus en 2018</t>
  </si>
  <si>
    <t>P18_HSAL15P_CDI</t>
  </si>
  <si>
    <t>SalariÃ©s 15 ans ou plus Hommes Fonct publ, CDI en 2018 (princ)</t>
  </si>
  <si>
    <t>Nombre d'hommes salariÃ©s de 15 ans ou plus titulaires de la fonction publique ou d'un contrat Ã  durÃ©e indÃ©terminÃ©e en 2018</t>
  </si>
  <si>
    <t>P18_HSAL15P_CDD</t>
  </si>
  <si>
    <t>SalariÃ©s 15 ans ou plus Hommes CDD en 2018 (princ)</t>
  </si>
  <si>
    <t>Nombre d'hommes salariÃ©s de 15 ans ou plus ayant un contrat Ã  durÃ©e dÃ©terminÃ©e en 2018</t>
  </si>
  <si>
    <t>P18_HSAL15P_INTERIM</t>
  </si>
  <si>
    <t>SalariÃ©s 15 ans ou plus Hommes IntÃ©rim en 2018 (princ)</t>
  </si>
  <si>
    <t>Nombre d'hommes salariÃ©s de 15 ans ou plus intÃ©rimaires en 2018</t>
  </si>
  <si>
    <t>P18_HSAL15P_EMPAID</t>
  </si>
  <si>
    <t>SalariÃ©s 15 ans ou plus Hommes Emplois aidÃ©s en 2018 (princ)</t>
  </si>
  <si>
    <t>Nombre d'hommes salariÃ©s de 15 ans ou plus Emplois aidÃ©s en 2018</t>
  </si>
  <si>
    <t>P18_HSAL15P_APPR</t>
  </si>
  <si>
    <t>SalariÃ©s 15 ans ou plus Hommes Apprentissage - Stage en 2018 (princ)</t>
  </si>
  <si>
    <t>Nombre d'hommes salariÃ©s de 15 ans ou plus en apprentissage, en stage en 2018</t>
  </si>
  <si>
    <t>P18_HNSAL15P</t>
  </si>
  <si>
    <t>Non-salariÃ©s 15 ans ou plus Hommes en 2018 (princ)</t>
  </si>
  <si>
    <t>Nombre d'hommes non-salariÃ©s de 15 ans ou plus en 2018</t>
  </si>
  <si>
    <t>P18_HNSAL15P_INDEP</t>
  </si>
  <si>
    <t>Non-salariÃ©s 15 ans ou plus Hommes IndÃ©pendants en 2018 (princ)</t>
  </si>
  <si>
    <t>Nombre d'hommes non-salariÃ©s de 15 ans ou plus indÃ©pendants en 2018</t>
  </si>
  <si>
    <t>P18_HNSAL15P_EMPLOY</t>
  </si>
  <si>
    <t>Non-salariÃ©s 15 ans ou plus Hommes Employeurs en 2018 (princ)</t>
  </si>
  <si>
    <t>Nombre d'hommes non-salariÃ©s de 15 ans ou plus employeurs en 2018</t>
  </si>
  <si>
    <t>P18_HNSAL15P_AIDFAM</t>
  </si>
  <si>
    <t>Non-salariÃ©s 15 ans ou plus Hommes Aides familiaux en 2018 (princ)</t>
  </si>
  <si>
    <t>Nombre d'hommes non-salariÃ©s de 15 ans ou plus aides familiaux en 2018</t>
  </si>
  <si>
    <t>P18_FACTOCC15P</t>
  </si>
  <si>
    <t>Actifs occupÃ©s 15 ans ou plus Femmes en 2018 (princ)</t>
  </si>
  <si>
    <t>Nombre de femmes actives occupÃ©es de 15 ans ou plus en 2018</t>
  </si>
  <si>
    <t>P18_FSAL15P</t>
  </si>
  <si>
    <t>SalariÃ©s 15 ans ou plus Femmes en 2018 (princ)</t>
  </si>
  <si>
    <t>Nombre de femmes salariÃ©es de 15 ans ou plus en 2018</t>
  </si>
  <si>
    <t>P18_FSAL15P_CDI</t>
  </si>
  <si>
    <t>SalariÃ©s 15 ans ou plus Femmes Fonct publ, CDI en 2018 (princ)</t>
  </si>
  <si>
    <t>Nombre de femmes salariÃ©es de 15 ans ou plus titulaires de la fonction publique ou d'un contrat Ã  durÃ©e indÃ©terminÃ©e en 2018</t>
  </si>
  <si>
    <t>P18_FSAL15P_CDD</t>
  </si>
  <si>
    <t>SalariÃ©s 15 ans ou plus Femmes CDD en 2018 (princ)</t>
  </si>
  <si>
    <t>Nombre de femmes salariÃ©es de 15 ans ou plus ayant un  contrat Ã  durÃ©e dÃ©terminÃ©e en 2018</t>
  </si>
  <si>
    <t>P18_FSAL15P_INTERIM</t>
  </si>
  <si>
    <t>SalariÃ©s 15 ans ou plus Femmes IntÃ©rim en 2018 (princ)</t>
  </si>
  <si>
    <t>Nombre de femmes salariÃ©es de 15 ans ou plus intÃ©rimaires en 2018</t>
  </si>
  <si>
    <t>P18_FSAL15P_EMPAID</t>
  </si>
  <si>
    <t>SalariÃ©s 15 ans ou plus Femmes Emplois aidÃ©s en 2018 (princ)</t>
  </si>
  <si>
    <t>Nombre de femmes salariÃ©es de 15 ans ou plus Emplois aidÃ©s en 2018</t>
  </si>
  <si>
    <t>P18_FSAL15P_APPR</t>
  </si>
  <si>
    <t>SalariÃ©s 15 ans ou plus Femmes Apprentissage - Stage en 2018 (princ)</t>
  </si>
  <si>
    <t>Nombre de femmes salariÃ©es de 15 ans ou plus en apprentissage, en stage en 2018</t>
  </si>
  <si>
    <t>P18_FNSAL15P</t>
  </si>
  <si>
    <t>Non-salariÃ©s 15 ans ou plus Femmes en 2018 (princ)</t>
  </si>
  <si>
    <t>Nombre de femmes non-salariÃ©es de 15 ans ou plus en 2018</t>
  </si>
  <si>
    <t>P18_FNSAL15P_INDEP</t>
  </si>
  <si>
    <t>Non-salariÃ©s 15 ans ou plus Femmes IndÃ©pendantes en 2018 (princ)</t>
  </si>
  <si>
    <t>Nombre de femmes non-salariÃ©es de 15 ans ou plus indÃ©pendantes en 2018</t>
  </si>
  <si>
    <t>P18_FNSAL15P_EMPLOY</t>
  </si>
  <si>
    <t>Non-salariÃ©s 15 ans ou plus Femmes Employeurs en 2018 (princ)</t>
  </si>
  <si>
    <t>Nombre de femmes non-salariÃ©es de 15 ans ou plus employeurs en 2018</t>
  </si>
  <si>
    <t>P18_FNSAL15P_AIDFAM</t>
  </si>
  <si>
    <t>Non-salariÃ©s 15 ans ou plus Femmes Aides familiales en 2018 (princ)</t>
  </si>
  <si>
    <t>Nombre de femmes non-salariÃ©es de 15 ans ou plus aides familiales en 2018</t>
  </si>
  <si>
    <t>P18_HSAL1564</t>
  </si>
  <si>
    <t>SalariÃ©s 15-64 ans Hommes en 2018 (princ)</t>
  </si>
  <si>
    <t>Nombre d'hommes salariÃ©s de 15 Ã  64 ans en 2018</t>
  </si>
  <si>
    <t>P18_HSAL1524</t>
  </si>
  <si>
    <t>SalariÃ©s 15-24 ans Hommes en 2018 (princ)</t>
  </si>
  <si>
    <t>Nombre d'hommes salariÃ©s de 15 Ã  24 ans en 2018</t>
  </si>
  <si>
    <t>P18_HSAL2554</t>
  </si>
  <si>
    <t>SalariÃ©s 25-54 ans Hommes en 2018 (princ)</t>
  </si>
  <si>
    <t>Nombre d'hommes salariÃ©s de 25 Ã  54 ans en 2018</t>
  </si>
  <si>
    <t>P18_HSAL5564</t>
  </si>
  <si>
    <t>SalariÃ©s 55-64 ans Hommes en 2018 (princ)</t>
  </si>
  <si>
    <t>Nombre d'hommes salariÃ©s de 55 Ã  64 ans en 2018</t>
  </si>
  <si>
    <t>P18_HSAL1564_TP</t>
  </si>
  <si>
    <t>SalariÃ©s 15-64 ans Hommes TP en 2018 (princ)</t>
  </si>
  <si>
    <t>Nombre d'hommes salariÃ©s de 15 Ã  64 ans Ã  temps partiel en 2018</t>
  </si>
  <si>
    <t>P18_HSAL1524_TP</t>
  </si>
  <si>
    <t>SalariÃ©s 15-24 ans Hommes TP en 2018 (princ)</t>
  </si>
  <si>
    <t>Nombre d'hommes salariÃ©s de 15 Ã  24 ans Ã  temps partiel en 2018</t>
  </si>
  <si>
    <t>P18_HSAL2554_TP</t>
  </si>
  <si>
    <t>SalariÃ©s 25-54 ans Hommes TP en 2018 (princ)</t>
  </si>
  <si>
    <t>Nombre d'hommes salariÃ©s de 25 Ã  54 ans Ã  temps partiel en 2018</t>
  </si>
  <si>
    <t>P18_HSAL5564_TP</t>
  </si>
  <si>
    <t>SalariÃ©s 55-64 ans Hommes TP en 2018 (princ)</t>
  </si>
  <si>
    <t>Nombre d'hommes salariÃ©s de 55 Ã  64 ans Ã  temps partiel en 2018</t>
  </si>
  <si>
    <t>P18_FSAL1564</t>
  </si>
  <si>
    <t>SalariÃ©s 15-64 ans Femmes en 2018 (princ)</t>
  </si>
  <si>
    <t>Nombre de femmes salariÃ©es de 15 Ã  64 ans en 2018</t>
  </si>
  <si>
    <t>P18_FSAL1524</t>
  </si>
  <si>
    <t>SalariÃ©s 15-24 ans Femmes en 2018 (princ)</t>
  </si>
  <si>
    <t>Nombre de femmes salariÃ©es de 15 Ã  24 ans en 2018</t>
  </si>
  <si>
    <t>P18_FSAL2554</t>
  </si>
  <si>
    <t>SalariÃ©s 25-54 ans Femmes en 2018 (princ)</t>
  </si>
  <si>
    <t>Nombre de femmes salariÃ©es de 25 Ã  54 ans en 2018</t>
  </si>
  <si>
    <t>P18_FSAL5564</t>
  </si>
  <si>
    <t>SalariÃ©s 55-64 ans Femmes en 2018 (princ)</t>
  </si>
  <si>
    <t>Nombre de femmes salariÃ©es de 55 Ã  64 ans en 2018</t>
  </si>
  <si>
    <t>P18_FSAL1564_TP</t>
  </si>
  <si>
    <t>SalariÃ©s 15-64 ans Femmes TP en 2018 (princ)</t>
  </si>
  <si>
    <t>Nombre de femmes salariÃ©es de 15 Ã  64 ans Ã  temps partiel en 2018</t>
  </si>
  <si>
    <t>P18_FSAL1524_TP</t>
  </si>
  <si>
    <t>SalariÃ©s 15-24 ans Femmes TP en 2018 (princ)</t>
  </si>
  <si>
    <t>Nombre de femmes salariÃ©es de 15 Ã  24 ans Ã  temps partiel en 2018</t>
  </si>
  <si>
    <t>P18_FSAL2554_TP</t>
  </si>
  <si>
    <t>SalariÃ©s 25-54 ans Femmes TP en 2018 (princ)</t>
  </si>
  <si>
    <t>Nombre de femmes salariÃ©es de 25 Ã  54 ans Ã  temps partiel en 2018</t>
  </si>
  <si>
    <t>P18_FSAL5564_TP</t>
  </si>
  <si>
    <t>SalariÃ©s 55-64 ans Femmes TP en 2018 (princ)</t>
  </si>
  <si>
    <t>Nombre de femmes salariÃ©es de 55 Ã  64 ans Ã  temps partiel en 2018</t>
  </si>
  <si>
    <t>P18_ACTOCC15P_ILT1</t>
  </si>
  <si>
    <t>Actifs occ 15 ans ou plus travaillent commune rÃ©sidence en 2018 (princ)</t>
  </si>
  <si>
    <t>Nombre d'actifs occupÃ©s de 15 ans ou plus qui travaillent dans la commune de rÃ©sidence en 2018</t>
  </si>
  <si>
    <t>P18_ACTOCC15P_ILT2P</t>
  </si>
  <si>
    <t>Actifs occ 15 ans ou plus travaillent autre commune que commune rÃ©sidence en 2018 (princ)</t>
  </si>
  <si>
    <t>Nombre d'actifs occupÃ©s de 15 ans ou plus qui travaillent dans une autre commune que la commune de rÃ©sidence en 2018</t>
  </si>
  <si>
    <t>P18_ACTOCC15P_ILT2</t>
  </si>
  <si>
    <t>Actifs occ 15 ans ou plus travaillent autre commune mÃªme dÃ©pt rÃ©sidence en 2018 (princ)</t>
  </si>
  <si>
    <t>Nombre d'actifs occupÃ©s de 15 ans ou plus qui travaillent dans une autre commune situÃ©e dans le dÃ©partement de rÃ©sidence en 2018</t>
  </si>
  <si>
    <t>P18_ACTOCC15P_ILT3</t>
  </si>
  <si>
    <t>Actifs occ 15 ans ou plus travaillent autre dÃ©pt mÃªme rÃ©gion rÃ©sidence en 2018 (princ)</t>
  </si>
  <si>
    <t>Nombre d'actifs occupÃ©s de 15 ans ou plus qui travaillent dans une autre commune situÃ©e dans un autre dÃ©partement de la rÃ©gion de rÃ©sidence en 2018</t>
  </si>
  <si>
    <t>P18_ACTOCC15P_ILT4</t>
  </si>
  <si>
    <t>Actifs occ 15 ans ou plus travaillent autre rÃ©gion en mÃ©tropole en 2018 (princ)</t>
  </si>
  <si>
    <t>Nombre d'actifs occupÃ©s de 15 ans ou plus qui travaillent dans une autre commune situÃ©e dans une autre rÃ©gion en France mÃ©tropolitaine en 2018</t>
  </si>
  <si>
    <t>P18_ACTOCC15P_ILT5</t>
  </si>
  <si>
    <t>Actifs occ 15 ans ou plus travaillent autre rÃ©gion hors mÃ©tropole en 2018 (princ)</t>
  </si>
  <si>
    <t>Nombre d'actifs occupÃ©s de 15 ans ou plus qui travaillent dans une autre commune situÃ©e dans une autre rÃ©gion hors de France mÃ©tropolitaine (DÃ©partement d'outre-mer, CollectivitÃ© d'outre-mer ou Ã  l'Ã©tranger) en 2018</t>
  </si>
  <si>
    <t>P18_ACTOCC15P_PASTRANS</t>
  </si>
  <si>
    <t>Actifs occ 15 ans ou plus pas de transport pour travail en 2018 (princ)</t>
  </si>
  <si>
    <t>Nombre d'actifs occupÃ©s de 15 ans ou plus qui n'utilisent pas de moyen de transport pour aller travailler en 2018</t>
  </si>
  <si>
    <t>P18_ACTOCC15P_MARCHE</t>
  </si>
  <si>
    <t>Actifs occ 15 ans ou plus marche Ã  pied pour travail en 2018 (princ)</t>
  </si>
  <si>
    <t>Nombre d'actifs occupÃ©s de 15 ans ou plus qui vont travailler principalement Ã  pied en 2018</t>
  </si>
  <si>
    <t>P18_ACTOCC15P_VELO</t>
  </si>
  <si>
    <t>Actifs occ 15 ans ou plus vÃ©lo en 2018 (princ)</t>
  </si>
  <si>
    <t>Nombre d'actifs occupÃ©s de 15 ans ou plus qui utilisent principalement un vÃ©lo pour aller travailler en 2018</t>
  </si>
  <si>
    <t>P18_ACTOCC15P_2ROUESMOT</t>
  </si>
  <si>
    <t>Actifs occ 15 ans ou plus deux-roues motorisÃ© en 2018 (princ)</t>
  </si>
  <si>
    <t>Nombre d'actifs occupÃ©s de 15 ans ou plus qui utilisent principalement un deux-roues motorisÃ© pour aller travailler en 2018</t>
  </si>
  <si>
    <t>P18_ACTOCC15P_VOITURE</t>
  </si>
  <si>
    <t>Actifs occ 15 ans ou plus voiture en 2018 (princ)</t>
  </si>
  <si>
    <t>Nombre d'actifs occupÃ©s de 15 ans ou plus qui utilisent principalement la voiture pour aller travailler en 2018</t>
  </si>
  <si>
    <t>P18_ACTOCC15P_COMMUN</t>
  </si>
  <si>
    <t>Actifs occ 15 ans ou plus transport en commun en 2018 (princ)</t>
  </si>
  <si>
    <t>Nombre d'actifs occupÃ©s de 15 ans ou plus qui utilisent principalement les transports en commun pour aller travailler en 2018</t>
  </si>
  <si>
    <t>P13_ACTOCC15P</t>
  </si>
  <si>
    <t>Actifs occupÃ©s 15 ans ou plus en 2013 (princ)</t>
  </si>
  <si>
    <t>Nombre de personnes actives occupÃ©es de 15 ans ou plus en 2013</t>
  </si>
  <si>
    <t>P13_SAL15P</t>
  </si>
  <si>
    <t>SalariÃ©s 15 ans ou plus en 2013 (princ)</t>
  </si>
  <si>
    <t>Nombre de personnes salariÃ©es de 15 ans ou plus en 2013</t>
  </si>
  <si>
    <t>P13_NSAL15P</t>
  </si>
  <si>
    <t>Non-salariÃ©s 15 ans ou plus en 2013 (princ)</t>
  </si>
  <si>
    <t>Nombre de personnes non-salariÃ©es de 15 ans ou plus en 2013</t>
  </si>
  <si>
    <t>P13_ACTOCC15P_TP</t>
  </si>
  <si>
    <t>Actifs occ 15 ans ou plus TP en 2013 (princ)</t>
  </si>
  <si>
    <t>Nombre de personnes actives occupÃ©es de 15 ans ou plus Ã  temps partiel en 2013</t>
  </si>
  <si>
    <t>P13_SAL15P_TP</t>
  </si>
  <si>
    <t>SalariÃ©s 15 ans ou plus TP en 2013 (princ)</t>
  </si>
  <si>
    <t>Nombre de personnes salariÃ©es de 15 ans ou plus Ã  temps partiel en 2013</t>
  </si>
  <si>
    <t>P13_HSAL15P_TP</t>
  </si>
  <si>
    <t>SalariÃ©s 15 ans ou plus TP Hommes en 2013 (princ)</t>
  </si>
  <si>
    <t>Nombre d'hommes salariÃ©s de 15 ans ou plus Ã  temps partiel en 2013</t>
  </si>
  <si>
    <t>P13_FSAL15P_TP</t>
  </si>
  <si>
    <t>SalariÃ©s 15 ans ou plus TP Femmes en 2013 (princ)</t>
  </si>
  <si>
    <t>Nombre de femmes salariÃ©es de 15 ans ou plus Ã  temps partiel en 2013</t>
  </si>
  <si>
    <t>P13_NSAL15P_TP</t>
  </si>
  <si>
    <t>Non-salariÃ©s 15 ans ou plus TP en 2013 (princ)</t>
  </si>
  <si>
    <t>Nombre de personnes non-salariÃ©es de 15 ans ou plus Ã  temps partiel en 2013</t>
  </si>
  <si>
    <t>P13_HACTOCC15P</t>
  </si>
  <si>
    <t>Actifs occupÃ©s 15 ans ou plus Hommes en 2013 (princ)</t>
  </si>
  <si>
    <t>Nombre d'hommes actifs occupÃ©s de 15 ans ou plus en 2013</t>
  </si>
  <si>
    <t>P13_HSAL15P</t>
  </si>
  <si>
    <t>SalariÃ©s 15 ans ou plus Hommes en 2013 (princ)</t>
  </si>
  <si>
    <t>Nombre d'hommes salariÃ©s de 15 ans ou plus en 2013</t>
  </si>
  <si>
    <t>P13_HSAL15P_CDI</t>
  </si>
  <si>
    <t>SalariÃ©s 15 ans ou plus Hommes Fonct publ, CDI en 2013 (princ)</t>
  </si>
  <si>
    <t>Nombre d'hommes salariÃ©s de 15 ans ou plus titulaires de la fonction publique ou d'un contrat Ã  durÃ©e indÃ©terminÃ©e en 2013</t>
  </si>
  <si>
    <t>P13_HSAL15P_CDD</t>
  </si>
  <si>
    <t>SalariÃ©s 15 ans ou plus Hommes CDD en 2013 (princ)</t>
  </si>
  <si>
    <t>Nombre d'hommes salariÃ©s de 15 ans ou plus ayant un contrat Ã  durÃ©e dÃ©terminÃ©e en 2013</t>
  </si>
  <si>
    <t>P13_HSAL15P_INTERIM</t>
  </si>
  <si>
    <t>SalariÃ©s 15 ans ou plus Hommes IntÃ©rim en 2013 (princ)</t>
  </si>
  <si>
    <t>Nombre d'hommes salariÃ©s de 15 ans ou plus intÃ©rimaires en 2013</t>
  </si>
  <si>
    <t>P13_HSAL15P_EMPAID</t>
  </si>
  <si>
    <t>SalariÃ©s 15 ans ou plus Hommes Emplois aidÃ©s en 2013 (princ)</t>
  </si>
  <si>
    <t>Nombre d'hommes salariÃ©s de 15 ans ou plus Emplois aidÃ©s en 2013</t>
  </si>
  <si>
    <t>P13_HSAL15P_APPR</t>
  </si>
  <si>
    <t>SalariÃ©s 15 ans ou plus Hommes Apprentissage - Stage en 2013 (princ)</t>
  </si>
  <si>
    <t>Nombre d'hommes salariÃ©s de 15 ans ou plus en apprentissage ou stagiaire en 2013</t>
  </si>
  <si>
    <t>P13_HNSAL15P</t>
  </si>
  <si>
    <t>Non-salariÃ©s 15 ans ou plus Hommes en 2013 (princ)</t>
  </si>
  <si>
    <t>Nombre d'hommes non-salariÃ©s de 15 ans ou plus en 2013</t>
  </si>
  <si>
    <t>P13_HNSAL15P_INDEP</t>
  </si>
  <si>
    <t>Non-salariÃ©s 15 ans ou plus Hommes IndÃ©pendants en 2013 (princ)</t>
  </si>
  <si>
    <t>Nombre d'hommes non-salariÃ©s de 15 ans ou plus indÃ©pendants en 2013</t>
  </si>
  <si>
    <t>P13_HNSAL15P_EMPLOY</t>
  </si>
  <si>
    <t>Non-salariÃ©s 15 ans ou plus Hommes Employeurs en 2013 (princ)</t>
  </si>
  <si>
    <t>Nombre d'hommes non-salariÃ©s de 15 ans ou plus employeurs en 2013</t>
  </si>
  <si>
    <t>P13_HNSAL15P_AIDFAM</t>
  </si>
  <si>
    <t>Non-salariÃ©s 15 ans ou plus Hommes Aides familiaux en 2013 (princ)</t>
  </si>
  <si>
    <t>Nombre d'hommes non-salariÃ©s de 15 ans ou plus aides familiaux en 2013</t>
  </si>
  <si>
    <t>P13_FACTOCC15P</t>
  </si>
  <si>
    <t>Actifs occupÃ©s 15 ans ou plus Femmes en 2013 (princ)</t>
  </si>
  <si>
    <t>Nombre de femmes actives occupÃ©es de 15 ans ou plus en 2013</t>
  </si>
  <si>
    <t>P13_FSAL15P</t>
  </si>
  <si>
    <t>SalariÃ©s 15 ans ou plus Femmes en 2013 (princ)</t>
  </si>
  <si>
    <t>Nombre de femmes salariÃ©es de 15 ans ou plus en 2013</t>
  </si>
  <si>
    <t>P13_FSAL15P_CDI</t>
  </si>
  <si>
    <t>SalariÃ©s 15 ans ou plus Femmes Fonct publ, CDI en 2013 (princ)</t>
  </si>
  <si>
    <t>Nombre de femmes salariÃ©es de 15 ans ou plus titulaires de la fonction publique ou d'un contrat Ã  durÃ©e indÃ©terminÃ©e en 2013</t>
  </si>
  <si>
    <t>P13_FSAL15P_CDD</t>
  </si>
  <si>
    <t>SalariÃ©s 15 ans ou plus Femmes CDD en 2013 (princ)</t>
  </si>
  <si>
    <t>Nombre de femmes salariÃ©es de 15 ans ou plus ayant un  contrat Ã  durÃ©e dÃ©terminÃ©e en 2013</t>
  </si>
  <si>
    <t>P13_FSAL15P_INTERIM</t>
  </si>
  <si>
    <t>SalariÃ©s 15 ans ou plus Femmes IntÃ©rim en 2013 (princ)</t>
  </si>
  <si>
    <t>Nombre de femmes salariÃ©es de 15 ans ou plus intÃ©rimaires en 2013</t>
  </si>
  <si>
    <t>P13_FSAL15P_EMPAID</t>
  </si>
  <si>
    <t>SalariÃ©s 15 ans ou plus Femmes Emplois aidÃ©s en 2013 (princ)</t>
  </si>
  <si>
    <t>Nombre de femmes salariÃ©es de 15 ans ou plus Emplois aidÃ©s en 2013</t>
  </si>
  <si>
    <t>P13_FSAL15P_APPR</t>
  </si>
  <si>
    <t>SalariÃ©s 15 ans ou plus Femmes Apprentissage - Stage en 2013 (princ)</t>
  </si>
  <si>
    <t>Nombre de femmes salariÃ©es de 15 ans ou plus en apprentissage, en stage en 2013</t>
  </si>
  <si>
    <t>P13_FNSAL15P</t>
  </si>
  <si>
    <t>Non-salariÃ©s 15 ans ou plus Femmes en 2013 (princ)</t>
  </si>
  <si>
    <t>Nombre de femmes non-salariÃ©es de 15 ans ou plus en 2013</t>
  </si>
  <si>
    <t>P13_FNSAL15P_INDEP</t>
  </si>
  <si>
    <t>Non-salariÃ©s 15 ans ou plus Femmes IndÃ©pendantes en 2013 (princ)</t>
  </si>
  <si>
    <t>Nombre de femmes non-salariÃ©es de 15 ans ou plus indÃ©pendantes en 2013</t>
  </si>
  <si>
    <t>P13_FNSAL15P_EMPLOY</t>
  </si>
  <si>
    <t>Non-salariÃ©s 15 ans ou plus Femmes Employeurs en 2013 (princ)</t>
  </si>
  <si>
    <t>Nombre de femmes non-salariÃ©es de 15 ans ou plus employeurs en 2013</t>
  </si>
  <si>
    <t>P13_FNSAL15P_AIDFAM</t>
  </si>
  <si>
    <t>Non-salariÃ©s 15 ans ou plus Femmes Aides familiales en 2013 (princ)</t>
  </si>
  <si>
    <t>Nombre de femmes non-salariÃ©es de 15 ans ou plus aides familiales en 2013</t>
  </si>
  <si>
    <t>P13_HSAL1564</t>
  </si>
  <si>
    <t>SalariÃ©s 15-64 ans Hommes en 2013 (princ)</t>
  </si>
  <si>
    <t>Nombre d'hommes salariÃ©s de 15 Ã  64 ans en 2013</t>
  </si>
  <si>
    <t>P13_HSAL1524</t>
  </si>
  <si>
    <t>SalariÃ©s 15-24 ans Hommes en 2013 (princ)</t>
  </si>
  <si>
    <t>Nombre d'hommes salariÃ©s de 15 Ã  24 ans en 2013</t>
  </si>
  <si>
    <t>P13_HSAL2554</t>
  </si>
  <si>
    <t>SalariÃ©s 25-54 ans Hommes en 2013 (princ)</t>
  </si>
  <si>
    <t>Nombre d'hommes salariÃ©s de 25 Ã  54 ans en 2013</t>
  </si>
  <si>
    <t>P13_HSAL5564</t>
  </si>
  <si>
    <t>SalariÃ©s 55-64 ans Hommes en 2013 (princ)</t>
  </si>
  <si>
    <t>Nombre d'hommes salariÃ©s de 55 Ã  64 ans en 2013</t>
  </si>
  <si>
    <t>P13_HSAL1564_TP</t>
  </si>
  <si>
    <t>SalariÃ©s 15-64 ans Hommes TP en 2013 (princ)</t>
  </si>
  <si>
    <t>Nombre d'hommes salariÃ©s de 15 Ã  64 ans Ã  temps partiel en 2013</t>
  </si>
  <si>
    <t>P13_HSAL1524_TP</t>
  </si>
  <si>
    <t>SalariÃ©s 15-24 ans Hommes TP en 2013 (princ)</t>
  </si>
  <si>
    <t>Nombre d'hommes salariÃ©s de 15 Ã  24 ans Ã  temps partiel en 2013</t>
  </si>
  <si>
    <t>P13_HSAL2554_TP</t>
  </si>
  <si>
    <t>SalariÃ©s 25-54 ans Hommes TP en 2013 (princ)</t>
  </si>
  <si>
    <t>Nombre d'hommes salariÃ©s de 25 Ã  54 ans Ã  temps partiel en 2013</t>
  </si>
  <si>
    <t>P13_HSAL5564_TP</t>
  </si>
  <si>
    <t>SalariÃ©s 55-64 ans Hommes TP en 2013 (princ)</t>
  </si>
  <si>
    <t>Nombre d'hommes salariÃ©s de 55 Ã  64 ans Ã  temps partiel en 2013</t>
  </si>
  <si>
    <t>P13_FSAL1564</t>
  </si>
  <si>
    <t>SalariÃ©s 15-64 ans Femmes en 2013 (princ)</t>
  </si>
  <si>
    <t>Nombre de femmes salariÃ©es de 15 Ã  64 ans en 2013</t>
  </si>
  <si>
    <t>P13_FSAL1524</t>
  </si>
  <si>
    <t>SalariÃ©s 15-24 ans Femmes en 2013 (princ)</t>
  </si>
  <si>
    <t>Nombre de femmes salariÃ©es de 15 Ã  24 ans en 2013</t>
  </si>
  <si>
    <t>P13_FSAL2554</t>
  </si>
  <si>
    <t>SalariÃ©s 25-54 ans Femmes en 2013 (princ)</t>
  </si>
  <si>
    <t>Nombre de femmes salariÃ©es de 25 Ã  54 ans en 2013</t>
  </si>
  <si>
    <t>P13_FSAL5564</t>
  </si>
  <si>
    <t>SalariÃ©s 55-64 ans Femmes en 2013 (princ)</t>
  </si>
  <si>
    <t>Nombre de femmes salariÃ©es de 55 Ã  64 ans en 2013</t>
  </si>
  <si>
    <t>P13_FSAL1564_TP</t>
  </si>
  <si>
    <t>SalariÃ©s 15-64 ans Femmes TP en 2013 (princ)</t>
  </si>
  <si>
    <t>Nombre de femmes salariÃ©es de 15 Ã  64 ans Ã  temps partiel en 2013</t>
  </si>
  <si>
    <t>P13_FSAL1524_TP</t>
  </si>
  <si>
    <t>SalariÃ©s 15-24 ans Femmes TP en 2013 (princ)</t>
  </si>
  <si>
    <t>Nombre de femmes salariÃ©es de 15 Ã  24 ans Ã  temps partiel en 2013</t>
  </si>
  <si>
    <t>P13_FSAL2554_TP</t>
  </si>
  <si>
    <t>SalariÃ©s 25-54 ans Femmes TP en 2013 (princ)</t>
  </si>
  <si>
    <t>Nombre de femmes salariÃ©es de 25 Ã  54 ans Ã  temps partiel en 2013</t>
  </si>
  <si>
    <t>P13_FSAL5564_TP</t>
  </si>
  <si>
    <t>SalariÃ©s 55-64 ans Femmes TP en 2013 (princ)</t>
  </si>
  <si>
    <t>Nombre de femmes salariÃ©es de 55 Ã  64 ans Ã  temps partiel en 2013</t>
  </si>
  <si>
    <t>P13_ACTOCC15P_ILT1</t>
  </si>
  <si>
    <t>Actifs occ 15 ans ou plus travaillent commune rÃ©sidence en 2013 (princ)</t>
  </si>
  <si>
    <t>Nombre d'actifs occupÃ©s de 15 ans ou plus qui travaillent dans la commune de rÃ©sidence en 2013</t>
  </si>
  <si>
    <t>P13_ACTOCC15P_ILT2P</t>
  </si>
  <si>
    <t>Actifs occ 15 ans ou plus travaillent autre commune que commune rÃ©sidence en 2013 (princ)</t>
  </si>
  <si>
    <t>Nombre d'actifs occupÃ©s de 15 ans ou plus qui travaillent dans une autre commune que la commune de rÃ©sidence en 2013</t>
  </si>
  <si>
    <t>P13_ACTOCC15P_ILT2</t>
  </si>
  <si>
    <t>Actifs occ 15 ans ou plus travaillent autre commune mÃªme dÃ©pt rÃ©sidence en 2013 (princ)</t>
  </si>
  <si>
    <t>Nombre d'actifs occupÃ©s de 15 ans ou plus qui travaillent dans une autre commune situÃ©e dans le dÃ©partement de rÃ©sidence en 2013</t>
  </si>
  <si>
    <t>P13_ACTOCC15P_ILT3</t>
  </si>
  <si>
    <t>Actifs occ 15 ans ou plus travaillent autre dÃ©pt mÃªme rÃ©gion rÃ©sidence en 2013 (princ)</t>
  </si>
  <si>
    <t>Nombre d'actifs occupÃ©s de 15 ans ou plus qui travaillent dans une autre commune situÃ©e dans un autre dÃ©partement de la rÃ©gion de rÃ©sidence en 2013</t>
  </si>
  <si>
    <t>P13_ACTOCC15P_ILT4</t>
  </si>
  <si>
    <t>Actifs occ 15 ans ou plus travaillent autre rÃ©gion en mÃ©tropole en 2013 (princ)</t>
  </si>
  <si>
    <t>Nombre d'actifs occupÃ©s de 15 ans ou plus qui travaillent dans une autre commune situÃ©e dans une autre rÃ©gion en France mÃ©tropolitaine en 2013</t>
  </si>
  <si>
    <t>P13_ACTOCC15P_ILT5</t>
  </si>
  <si>
    <t>Actifs occ 15 ans ou plus travaillent autre rÃ©gion hors mÃ©tropole en 2013 (princ)</t>
  </si>
  <si>
    <t>Nombre d'actifs occupÃ©s de 15 ans ou plus qui travaillent dans une autre commune situÃ©e dans une autre rÃ©gion hors de France mÃ©tropolitaine (DÃ©partement d'outre-mer, CollectivitÃ© d'outre-mer ou Ã  l'Ã©tranger) en 2013</t>
  </si>
  <si>
    <t>P13_ACTOCC15P_PASTRANS</t>
  </si>
  <si>
    <t>Actifs occ 15 ans ou plus pas de transport pour travail en 2013 (princ)</t>
  </si>
  <si>
    <t>Nombre d'actifs occupÃ©s de 15 ans ou plus qui n'utilisent pas de moyen de transport pour aller travailler en 2013</t>
  </si>
  <si>
    <t>P13_ACTOCC15P_MARCHE</t>
  </si>
  <si>
    <t>Actifs occ 15 ans ou plus marche Ã  pied pour travail en 2013 (princ)</t>
  </si>
  <si>
    <t>Nombre d'actifs occupÃ©s de 15 ans ou plus qui vont travailler principalement Ã  pied en 2013</t>
  </si>
  <si>
    <t>P13_ACTOCC15P_2ROUES</t>
  </si>
  <si>
    <t>Actifs occ 15 ans ou plus deux roues en 2013 (princ)</t>
  </si>
  <si>
    <t>Nombre d'actifs occupÃ©s de 15 ans ou plus qui utilisent principalement un deux roues pour aller travailler en 2013</t>
  </si>
  <si>
    <t>P13_ACTOCC15P_VOITURE</t>
  </si>
  <si>
    <t>Actifs occ 15 ans ou plus voiture en 2013 (princ)</t>
  </si>
  <si>
    <t>Nombre d'actifs occupÃ©s de 15 ans ou plus qui utilisent principalement une voiture pour aller travailler en 2013</t>
  </si>
  <si>
    <t>P13_ACTOCC15P_COMMUN</t>
  </si>
  <si>
    <t>Actifs occ 15 ans ou plus transport en commun en 2013 (princ)</t>
  </si>
  <si>
    <t>Nombre d'actifs occupÃ©s de 15 ans ou plus qui utilisent principalement les transports en commun pour aller travailler en 2013</t>
  </si>
  <si>
    <t>P08_ACTOCC15P</t>
  </si>
  <si>
    <t>Actifs occupÃ©s 15 ans ou plus en 2008 (princ)</t>
  </si>
  <si>
    <t>Nombre de personnes actives occupÃ©es de 15 ans ou plus en 2008</t>
  </si>
  <si>
    <t>P08_SAL15P</t>
  </si>
  <si>
    <t>SalariÃ©s 15 ans ou plus en 2008 (princ)</t>
  </si>
  <si>
    <t>Nombre de personnes salariÃ©es de 15 ans ou plus en 2008</t>
  </si>
  <si>
    <t>P08_NSAL15P</t>
  </si>
  <si>
    <t>Non-salariÃ©s 15 ans ou plus en 2008 (princ)</t>
  </si>
  <si>
    <t>Nombre de personnes non-salariÃ©es de 15 ans ou plus en 2008</t>
  </si>
  <si>
    <t>P08_ACTOCC15P_TP</t>
  </si>
  <si>
    <t>Actifs occ 15 ans ou plus TP en 2008 (princ)</t>
  </si>
  <si>
    <t>Nombre de personnes actives occupÃ©es de 15 ans ou plus Ã  temps partiel en 2008</t>
  </si>
  <si>
    <t>P08_SAL15P_TP</t>
  </si>
  <si>
    <t>SalariÃ©s 15 ans ou plus TP en 2008 (princ)</t>
  </si>
  <si>
    <t>Nombre de personnes salariÃ©es de 15 ans ou plus Ã  temps partiel en 2008</t>
  </si>
  <si>
    <t>P08_HSAL15P_TP</t>
  </si>
  <si>
    <t>SalariÃ©s 15 ans ou plus TP Hommes en 2008 (princ)</t>
  </si>
  <si>
    <t>Nombre d'hommes salariÃ©s de 15 ans ou plus Ã  temps partiel en 2008</t>
  </si>
  <si>
    <t>P08_FSAL15P_TP</t>
  </si>
  <si>
    <t>SalariÃ©s 15 ans ou plus TP Femmes en 2008 (princ)</t>
  </si>
  <si>
    <t>Nombre de femmes salariÃ©es de 15 ans ou plus Ã  temps partiel en 2008</t>
  </si>
  <si>
    <t>P08_NSAL15P_TP</t>
  </si>
  <si>
    <t>Non-salariÃ©s 15 ans ou plus TP en 2008 (princ)</t>
  </si>
  <si>
    <t>Nombre de personnes non-salariÃ©es de 15 ans ou plus Ã  temps partiel en 2008</t>
  </si>
  <si>
    <t>P08_HACTOCC15P</t>
  </si>
  <si>
    <t>Actifs occupÃ©s 15 ans ou plus Hommes en 2008 (princ)</t>
  </si>
  <si>
    <t>Nombre d'hommes actifs occupÃ©s de 15 ans ou plus en 2008</t>
  </si>
  <si>
    <t>P08_HSAL15P</t>
  </si>
  <si>
    <t>SalariÃ©s 15 ans ou plus Hommes en 2008 (princ)</t>
  </si>
  <si>
    <t>Nombre d'hommes salariÃ©s de 15 ans ou plus en 2008</t>
  </si>
  <si>
    <t>P08_HSAL15P_CDI</t>
  </si>
  <si>
    <t>SalariÃ©s 15 ans ou plus Hommes Fonct publ, CDI en 2008 (princ)</t>
  </si>
  <si>
    <t>Nombre d'hommes salariÃ©s de 15 ans ou plus titulaires de la fonction publique ou d'un contrat Ã  durÃ©e indÃ©terminÃ©e en 2008</t>
  </si>
  <si>
    <t>P08_HSAL15P_CDD</t>
  </si>
  <si>
    <t>SalariÃ©s 15 ans ou plus Hommes CDD en 2008 (princ)</t>
  </si>
  <si>
    <t>Nombre d'hommes salariÃ©s de 15 ans ou plus ayant un  contrat Ã  durÃ©e dÃ©terminÃ©e en 2008</t>
  </si>
  <si>
    <t>P08_HSAL15P_INTERIM</t>
  </si>
  <si>
    <t>SalariÃ©s 15 ans ou plus Hommes IntÃ©rim en 2008 (princ)</t>
  </si>
  <si>
    <t>Nombre d'hommes salariÃ©s de 15 ans ou plus intÃ©rimaires en 2008</t>
  </si>
  <si>
    <t>P08_HSAL15P_EMPAID</t>
  </si>
  <si>
    <t>SalariÃ©s 15 ans ou plus Hommes Emplois aidÃ©s en 2008 (princ)</t>
  </si>
  <si>
    <t>Nombre d'hommes salariÃ©s de 15 ans ou plus Emplois aidÃ©s en 2008</t>
  </si>
  <si>
    <t>P08_HSAL15P_APPR</t>
  </si>
  <si>
    <t>SalariÃ©s 15 ans ou plus Hommes Apprentissage - Stage en 2008 (princ)</t>
  </si>
  <si>
    <t>Nombre d'hommes salariÃ©s de 15 ans ou plus en apprentissage ou stagiaire en 2008</t>
  </si>
  <si>
    <t>P08_HNSAL15P</t>
  </si>
  <si>
    <t>Non-salariÃ©s 15 ans ou plus Hommes en 2008 (princ)</t>
  </si>
  <si>
    <t>Nombre d'hommes non-salariÃ©s de 15 ans ou plus en 2008</t>
  </si>
  <si>
    <t>P08_HNSAL15P_INDEP</t>
  </si>
  <si>
    <t>Non-salariÃ©s 15 ans ou plus Hommes IndÃ©pendants en 2008 (princ)</t>
  </si>
  <si>
    <t>Nombre d'hommes non-salariÃ©s de 15 ans ou plus indÃ©pendants en 2008</t>
  </si>
  <si>
    <t>P08_HNSAL15P_EMPLOY</t>
  </si>
  <si>
    <t>Non-salariÃ©s 15 ans ou plus Hommes Employeurs en 2008 (princ)</t>
  </si>
  <si>
    <t>Nombre d'hommes non-salariÃ©s de 15 ans ou plus employeurs en 2008</t>
  </si>
  <si>
    <t>P08_HNSAL15P_AIDFAM</t>
  </si>
  <si>
    <t>Non-salariÃ©s 15 ans ou plus Hommes Aides familiaux en 2008 (princ)</t>
  </si>
  <si>
    <t>Nombre d'hommes non-salariÃ©s de 15 ans ou plus aides familiaux en 2008</t>
  </si>
  <si>
    <t>P08_FACTOCC15P</t>
  </si>
  <si>
    <t>Actifs occupÃ©s 15 ans ou plus Femmes en 2008 (princ)</t>
  </si>
  <si>
    <t>Nombre de femmes actives occupÃ©es de 15 ans ou plus en 2008</t>
  </si>
  <si>
    <t>P08_FSAL15P</t>
  </si>
  <si>
    <t>SalariÃ©s 15 ans ou plus Femmes en 2008 (princ)</t>
  </si>
  <si>
    <t>Nombre de femmes salariÃ©es de 15 ans ou plus en 2008</t>
  </si>
  <si>
    <t>P08_FSAL15P_CDI</t>
  </si>
  <si>
    <t>SalariÃ©s 15 ans ou plus Femmes Fonct publ, CDI en 2008 (princ)</t>
  </si>
  <si>
    <t>Nombre de femmes salariÃ©es de 15 ans ou plus titulaires de la fonction publique ou d'un contrat Ã  durÃ©e indÃ©terminÃ©e en 2008</t>
  </si>
  <si>
    <t>P08_FSAL15P_CDD</t>
  </si>
  <si>
    <t>SalariÃ©s 15 ans ou plus Femmes CDD en 2008 (princ)</t>
  </si>
  <si>
    <t>Nombre de femmes salariÃ©es de 15 ans ou plus ayant un  contrat Ã  durÃ©e dÃ©terminÃ©e en 2008</t>
  </si>
  <si>
    <t>P08_FSAL15P_INTERIM</t>
  </si>
  <si>
    <t>SalariÃ©s 15 ans ou plus Femmes IntÃ©rim en 2008 (princ)</t>
  </si>
  <si>
    <t>Nombre de femmes salariÃ©es de 15 ans ou plus intÃ©rimaires en 2008</t>
  </si>
  <si>
    <t>P08_FSAL15P_EMPAID</t>
  </si>
  <si>
    <t>SalariÃ©s 15 ans ou plus Femmes Emplois aidÃ©s en 2008 (princ)</t>
  </si>
  <si>
    <t>Nombre de femmes salariÃ©es de 15 ans ou plus Emplois aidÃ©s en 2008</t>
  </si>
  <si>
    <t>P08_FSAL15P_APPR</t>
  </si>
  <si>
    <t>SalariÃ©s 15 ans ou plus Femmes Apprentissage - Stage en 2008 (princ)</t>
  </si>
  <si>
    <t>Nombre de femmes salariÃ©es de 15 ans ou plus en apprentissage, stagiaire en 2008</t>
  </si>
  <si>
    <t>P08_FNSAL15P</t>
  </si>
  <si>
    <t>Non-salariÃ©s 15 ans ou plus Femmes en 2008 (princ)</t>
  </si>
  <si>
    <t>Nombre de femmes non-salariÃ©es de 15 ans ou plus en 2008</t>
  </si>
  <si>
    <t>P08_FNSAL15P_INDEP</t>
  </si>
  <si>
    <t>Non-salariÃ©s 15 ans ou plus Femmes IndÃ©pendantes en 2008 (princ)</t>
  </si>
  <si>
    <t>Nombre de femmes non-salariÃ©es de 15 ans ou plus indÃ©pendantes en 2008</t>
  </si>
  <si>
    <t>P08_FNSAL15P_EMPLOY</t>
  </si>
  <si>
    <t>Non-salariÃ©s 15 ans ou plus Femmes Employeurs en 2008 (princ)</t>
  </si>
  <si>
    <t>Nombre de femmes non-salariÃ©es de 15 ans ou plus employeurs en 2008</t>
  </si>
  <si>
    <t>P08_FNSAL15P_AIDFAM</t>
  </si>
  <si>
    <t>Non-salariÃ©s 15 ans ou plus Femmes Aides familiales en 2008 (princ)</t>
  </si>
  <si>
    <t>Nombre de femmes non-salariÃ©es de 15 ans ou plus aides familiales en 2008</t>
  </si>
  <si>
    <t>P08_HSAL1564</t>
  </si>
  <si>
    <t>SalariÃ©s 15-64 ans Hommes en 2008 (princ)</t>
  </si>
  <si>
    <t>Nombre d'hommes salariÃ©s de 15 Ã  64 ans en 2008</t>
  </si>
  <si>
    <t>P08_HSAL1524</t>
  </si>
  <si>
    <t>SalariÃ©s 15-24 ans Hommes en 2008 (princ)</t>
  </si>
  <si>
    <t>Nombre d'hommes salariÃ©s de 15 Ã  24 ans en 2008</t>
  </si>
  <si>
    <t>P08_HSAL2554</t>
  </si>
  <si>
    <t>SalariÃ©s 25-54 ans Hommes en 2008 (princ)</t>
  </si>
  <si>
    <t>Nombre d'hommes salariÃ©s de 25 Ã  54 ans en 2008</t>
  </si>
  <si>
    <t>P08_HSAL5564</t>
  </si>
  <si>
    <t>SalariÃ©s 55-64 ans Hommes en 2008 (princ)</t>
  </si>
  <si>
    <t>Nombre d'hommes salariÃ©s de 55 Ã  64 ans en 2008</t>
  </si>
  <si>
    <t>P08_HSAL1564_TP</t>
  </si>
  <si>
    <t>SalariÃ©s 15-64 ans Hommes TP en 2008 (princ)</t>
  </si>
  <si>
    <t>Nombre d'hommes salariÃ©s de 15 Ã  64 ans Ã  temps partiel en 2008</t>
  </si>
  <si>
    <t>P08_HSAL1524_TP</t>
  </si>
  <si>
    <t>SalariÃ©s 15-24 ans Hommes TP en 2008 (princ)</t>
  </si>
  <si>
    <t>Nombre d'hommes salariÃ©s de 15 Ã  24 ans Ã  temps partiel en 2008</t>
  </si>
  <si>
    <t>P08_HSAL2554_TP</t>
  </si>
  <si>
    <t>SalariÃ©s 25-54 ans Hommes TP en 2008 (princ)</t>
  </si>
  <si>
    <t>Nombre d'hommes salariÃ©s de 25 Ã  54 ans Ã  temps partiel en 2008</t>
  </si>
  <si>
    <t>P08_HSAL5564_TP</t>
  </si>
  <si>
    <t>SalariÃ©s 55-64 ans Hommes TP en 2008 (princ)</t>
  </si>
  <si>
    <t>Nombre d'hommes salariÃ©s de 55 Ã  64 ans Ã  temps partiel en 2008</t>
  </si>
  <si>
    <t>P08_FSAL1564</t>
  </si>
  <si>
    <t>SalariÃ©s 15-64 ans Femmes en 2008 (princ)</t>
  </si>
  <si>
    <t>Nombre de femmes salariÃ©es de 15 Ã  64 ans en 2008</t>
  </si>
  <si>
    <t>P08_FSAL1524</t>
  </si>
  <si>
    <t>SalariÃ©s 15-24 ans Femmes en 2008 (princ)</t>
  </si>
  <si>
    <t>Nombre de femmes salariÃ©es de 15 Ã  24 ans en 2008</t>
  </si>
  <si>
    <t>P08_FSAL2554</t>
  </si>
  <si>
    <t>SalariÃ©s 25-54 ans Femmes en 2008 (princ)</t>
  </si>
  <si>
    <t>Nombre de femmes salariÃ©es de 25 Ã  54 ans en 2008</t>
  </si>
  <si>
    <t>P08_FSAL5564</t>
  </si>
  <si>
    <t>SalariÃ©s 55-64 ans Femmes en 2008 (princ)</t>
  </si>
  <si>
    <t>Nombre de femmes salariÃ©es de 55 Ã  64 ans en 2008</t>
  </si>
  <si>
    <t>P08_FSAL1564_TP</t>
  </si>
  <si>
    <t>SalariÃ©s 15-64 ans Femmes TP en 2008 (princ)</t>
  </si>
  <si>
    <t>Nombre de femmes salariÃ©es de 15 Ã  64 ans Ã  temps partiel en 2008</t>
  </si>
  <si>
    <t>P08_FSAL1524_TP</t>
  </si>
  <si>
    <t>SalariÃ©s 15-24 ans Femmes TP en 2008 (princ)</t>
  </si>
  <si>
    <t>Nombre de femmes salariÃ©es de 15 Ã  24 ans Ã  temps partiel en 2008</t>
  </si>
  <si>
    <t>P08_FSAL2554_TP</t>
  </si>
  <si>
    <t>SalariÃ©s 25-54 ans Femmes TP en 2008 (princ)</t>
  </si>
  <si>
    <t>Nombre de femmes salariÃ©es de 25 Ã  54 ans Ã  temps partiel en 2008</t>
  </si>
  <si>
    <t>P08_FSAL5564_TP</t>
  </si>
  <si>
    <t>SalariÃ©s 55-64 ans Femmes TP en 2008 (princ)</t>
  </si>
  <si>
    <t>Nombre de femmes salariÃ©es de 55 Ã  64 ans Ã  temps partiel en 2008</t>
  </si>
  <si>
    <t>P08_ACTOCC15P_ILT1</t>
  </si>
  <si>
    <t>Actif occ 15 ans ou plus travaille commune rÃ©sidence en 2008 (princ)</t>
  </si>
  <si>
    <t>Nombre d'actifs occupÃ©s de 15 ans ou plus qui travaillent dans la commune de rÃ©sidence en 2008</t>
  </si>
  <si>
    <t>P08_ACTOCC15P_ILT2P</t>
  </si>
  <si>
    <t>Actif occ 15 ans ou plus travaille autre commune que commune rÃ©sidence en 2008 (princ)</t>
  </si>
  <si>
    <t>Nombre d'actifs occupÃ©s de 15 ans ou plus qui travaillent dans une autre commune que la commune de rÃ©sidence en 2008</t>
  </si>
  <si>
    <t>P08_ACTOCC15P_ILT2</t>
  </si>
  <si>
    <t>Actif occ 15 ans ou plus travaille autre commune mÃªme dÃ©pt rÃ©sidence en 2008 (princ)</t>
  </si>
  <si>
    <t>Nombre d'actifs occupÃ©s de 15 ans ou plus qui travaillent dans une autre commune situÃ©e dans le dÃ©partement de rÃ©sidence en 2008</t>
  </si>
  <si>
    <t>P08_ACTOCC15P_ILT3</t>
  </si>
  <si>
    <t>Actif occ 15 ans ou plus travaille autre dÃ©pt mÃªme rÃ©gion rÃ©sidence en 2008 (princ)</t>
  </si>
  <si>
    <t>Nombre d'actifs occupÃ©s de 15 ans ou plus qui travaillent dans une autre commune situÃ©e dans un autre dÃ©partement de la rÃ©gion de rÃ©sidence en 2008</t>
  </si>
  <si>
    <t>P08_ACTOCC15P_ILT4</t>
  </si>
  <si>
    <t>Actif occ 15 ans ou plus travaille autre rÃ©gion en mÃ©tropole en 2008 (princ)</t>
  </si>
  <si>
    <t>Nombre d'actifs occupÃ©s de 15 ans ou plus qui travaillent dans dans une autre commune situÃ©e dans une autre rÃ©gion en France mÃ©tropolitaine en 2008</t>
  </si>
  <si>
    <t>P08_ACTOCC15P_ILT5</t>
  </si>
  <si>
    <t>Actif occ 15 ans ou plus travaille autre rÃ©gion hors mÃ©tropole en 2008 (princ)</t>
  </si>
  <si>
    <t>Nombre d'actifs occupÃ©s de 15 ans ou plus qui travaillent dans dans une autre commune situÃ©e dans une autre rÃ©gion hors de France mÃ©tropolitaine (DÃ©partement d'outre-mer, CollectivitÃ© d'outre-mer ou Ã  l'Ã©tranger) en 2008</t>
  </si>
  <si>
    <t>P18_POP1564</t>
  </si>
  <si>
    <t>Pop 15-64 ans en 2018 (princ)</t>
  </si>
  <si>
    <t>Nombre de personnes de 15 Ã  64 ans en 2018</t>
  </si>
  <si>
    <t>P18_POP1524</t>
  </si>
  <si>
    <t>Pop 15-24 ans en 2018 (princ)</t>
  </si>
  <si>
    <t>P18_POP2554</t>
  </si>
  <si>
    <t>Pop 25-54 ans en 2018 (princ)</t>
  </si>
  <si>
    <t>P18_H1564</t>
  </si>
  <si>
    <t>Pop 15-64 ans Hommes en 2018 (princ)</t>
  </si>
  <si>
    <t>Nombre d'hommes de 15 Ã  64 ans en 2018</t>
  </si>
  <si>
    <t>P18_H1524</t>
  </si>
  <si>
    <t>Pop 15-24 ans Hommes en 2018 (princ)</t>
  </si>
  <si>
    <t>Nombre d'hommes de 15 Ã  24 ans en 2018</t>
  </si>
  <si>
    <t>P18_H2554</t>
  </si>
  <si>
    <t>Pop 25-54 ans Hommes en 2018 (princ)</t>
  </si>
  <si>
    <t>Nombre d'hommes de 25 Ã  54 ans en 2018</t>
  </si>
  <si>
    <t>P18_H5564</t>
  </si>
  <si>
    <t>Pop 55-64 ans Hommes en 2018 (princ)</t>
  </si>
  <si>
    <t>Nombre d'hommes de 55 Ã  64 ans en 2018</t>
  </si>
  <si>
    <t>P18_F1564</t>
  </si>
  <si>
    <t>Pop 15-64 ans Femmes en 2018 (princ)</t>
  </si>
  <si>
    <t>Nombre de femmes de 15 Ã  64 ans en 2018</t>
  </si>
  <si>
    <t>P18_F1524</t>
  </si>
  <si>
    <t>Pop 15-24 ans Femmes en 2018 (princ)</t>
  </si>
  <si>
    <t>Nombre de femmes de 15 Ã  24 ans en 2018</t>
  </si>
  <si>
    <t>P18_F2554</t>
  </si>
  <si>
    <t>Pop 25-54 ans Femmes en 2018 (princ)</t>
  </si>
  <si>
    <t>Nombre de femmes de 25 Ã  54 ans en 2018</t>
  </si>
  <si>
    <t>P18_F5564</t>
  </si>
  <si>
    <t>Pop 55-64 ans Femmes en 2018 (princ)</t>
  </si>
  <si>
    <t>Nombre de femmes de 55 Ã  64 ans en 2018</t>
  </si>
  <si>
    <t>P18_ACT1564</t>
  </si>
  <si>
    <t>Actifs 15-64 ans en 2018 (princ)</t>
  </si>
  <si>
    <t>Nombre de personnes actives de 15 Ã  64 ans en 2018</t>
  </si>
  <si>
    <t>P18_ACT1524</t>
  </si>
  <si>
    <t>Actifs 15-24 ans en 2018 (princ)</t>
  </si>
  <si>
    <t>Nombre de personnes actives de 15 Ã  24 ans en 2018</t>
  </si>
  <si>
    <t>P18_ACT2554</t>
  </si>
  <si>
    <t>Actifs 25-54 ans en 2018 (princ)</t>
  </si>
  <si>
    <t>Nombre de personnes actives de 25 Ã  54 ans en 2018</t>
  </si>
  <si>
    <t>P18_ACT5564</t>
  </si>
  <si>
    <t>Actifs 55-64 ans en 2018 (princ)</t>
  </si>
  <si>
    <t>Nombre de personnes actives de 55 Ã  64 ans en 2018</t>
  </si>
  <si>
    <t>P18_HACT1564</t>
  </si>
  <si>
    <t>Actifs 15-64 ans Hommes en 2018 (princ)</t>
  </si>
  <si>
    <t>Nombre d'hommes actifs de 15 Ã  64 ans en 2018</t>
  </si>
  <si>
    <t>P18_HACT1524</t>
  </si>
  <si>
    <t>Actifs 15-24 ans Hommes en 2018 (princ)</t>
  </si>
  <si>
    <t>Nombre d'hommes actifs de 15 Ã  24 ans en 2018</t>
  </si>
  <si>
    <t>P18_HACT2554</t>
  </si>
  <si>
    <t>Actifs 25-54 ans Hommes en 2018 (princ)</t>
  </si>
  <si>
    <t>Nombre d'hommes actifs de 25 Ã  54 ans en 2018</t>
  </si>
  <si>
    <t>P18_HACT5564</t>
  </si>
  <si>
    <t>Actifs 55-64 ans Hommes en 2018 (princ)</t>
  </si>
  <si>
    <t>Nombre d'hommes actifs de 55 Ã  64 ans en 2018</t>
  </si>
  <si>
    <t>P18_FACT1564</t>
  </si>
  <si>
    <t>Actifs 15-64 ans Femmes en 2018 (princ)</t>
  </si>
  <si>
    <t>Nombre de femmes actives de 15 Ã  64 ans en 2018</t>
  </si>
  <si>
    <t>P18_FACT1524</t>
  </si>
  <si>
    <t>Actifs 15-24 ans Femmes en 2018 (princ)</t>
  </si>
  <si>
    <t>Nombre de femmes actives de 15 Ã  24 ans en 2018</t>
  </si>
  <si>
    <t>P18_FACT2554</t>
  </si>
  <si>
    <t>Actifs 25-54 ans Femmes en 2018 (princ)</t>
  </si>
  <si>
    <t>Nombre de femmes actives de 25 Ã  54 ans en 2018</t>
  </si>
  <si>
    <t>P18_FACT5564</t>
  </si>
  <si>
    <t>Actifs 55-64 ans Femmes en 2018 (princ)</t>
  </si>
  <si>
    <t>Nombre de femmes actives de 55 Ã  64 ans en 2018</t>
  </si>
  <si>
    <t>P18_ACTOCC1564</t>
  </si>
  <si>
    <t>Actifs occupÃ©s 15-64 ans en 2018 (princ)</t>
  </si>
  <si>
    <t>Nombre de personnes actives occupÃ©es de 15 Ã  64 ans en 2018</t>
  </si>
  <si>
    <t>P18_ACTOCC1524</t>
  </si>
  <si>
    <t>Actifs occupÃ©s 15-24 ans en 2018 (princ)</t>
  </si>
  <si>
    <t>Nombre de personnes actives occupÃ©es de 15 Ã  24 ans en 2018</t>
  </si>
  <si>
    <t>P18_ACTOCC2554</t>
  </si>
  <si>
    <t>Actifs occupÃ©s 25-54 ans en 2018 (princ)</t>
  </si>
  <si>
    <t>Nombre de personnes actives occupÃ©es de 25 Ã  54 ans en 2018</t>
  </si>
  <si>
    <t>P18_ACTOCC5564</t>
  </si>
  <si>
    <t>Actifs occupÃ©s 55-64 ans en 2018 (princ)</t>
  </si>
  <si>
    <t>Nombre de personnes actives occupÃ©es de 55 Ã  64 ans en 2018</t>
  </si>
  <si>
    <t>P18_HACTOCC1564</t>
  </si>
  <si>
    <t>Actifs occupÃ©s 15-64 ans Hommes en 2018 (princ)</t>
  </si>
  <si>
    <t>Nombre d'hommes actifs occupÃ©s de 15 Ã  64 ans en 2018</t>
  </si>
  <si>
    <t>P18_HACTOCC1524</t>
  </si>
  <si>
    <t>Actifs occupÃ©s 15-24 ans Hommes en 2018 (princ)</t>
  </si>
  <si>
    <t>Nombre d'hommes actifs occupÃ©s de 15 Ã  24 ans en 2018</t>
  </si>
  <si>
    <t>P18_HACTOCC2554</t>
  </si>
  <si>
    <t>Actifs occupÃ©s 25-54 ans Hommes en 2018 (princ)</t>
  </si>
  <si>
    <t>Nombre d'hommes actifs occupÃ©s de 25 Ã  54 ans en 2018</t>
  </si>
  <si>
    <t>P18_HACTOCC5564</t>
  </si>
  <si>
    <t>Actifs occupÃ©s 55-64 ans Hommes en 2018 (princ)</t>
  </si>
  <si>
    <t>Nombre d'hommes actifs occupÃ©s de 55 Ã  64 ans en 2018</t>
  </si>
  <si>
    <t>P18_FACTOCC1564</t>
  </si>
  <si>
    <t>Actifs occupÃ©s 15-64 ans Femmes en 2018 (princ)</t>
  </si>
  <si>
    <t>Nombre de femmes actives occupÃ©es de 15 Ã  64 ans en 2018</t>
  </si>
  <si>
    <t>P18_FACTOCC1524</t>
  </si>
  <si>
    <t>Actifs occupÃ©s 15-24 ans Femmes en 2018 (princ)</t>
  </si>
  <si>
    <t>Nombre de femmes actives occupÃ©es de 15 Ã  24 ans en 2018</t>
  </si>
  <si>
    <t>P18_FACTOCC2554</t>
  </si>
  <si>
    <t>Actifs occupÃ©s 25-54 ans Femmes en 2018 (princ)</t>
  </si>
  <si>
    <t>Nombre de femmes actives occupÃ©es de 25 Ã  54 ans en 2018</t>
  </si>
  <si>
    <t>P18_FACTOCC5564</t>
  </si>
  <si>
    <t>Actifs occupÃ©s 55-64 ans Femmes en 2018 (princ)</t>
  </si>
  <si>
    <t>Nombre de femmes actives occupÃ©es de 55 Ã  64 ans en 2018</t>
  </si>
  <si>
    <t>P18_CHOM1564</t>
  </si>
  <si>
    <t>ChÃ´meurs 15-64 ans en 2018 (princ)</t>
  </si>
  <si>
    <t>Nombre de chÃ´meurs de 15 Ã  64 ans en 2018</t>
  </si>
  <si>
    <t>P18_HCHOM1564</t>
  </si>
  <si>
    <t>ChÃ´meurs 15-64 ans Hommes en 2018 (princ)</t>
  </si>
  <si>
    <t>Nombre de chÃ´meurs hommes de 15 Ã  64 ans en 2018</t>
  </si>
  <si>
    <t>P18_HCHOM1524</t>
  </si>
  <si>
    <t>ChÃ´meurs 15-24 ans Hommes en 2018 (princ)</t>
  </si>
  <si>
    <t>Nombre de chÃ´meurs hommes de 15 Ã  24 ans en 2018</t>
  </si>
  <si>
    <t>P18_HCHOM2554</t>
  </si>
  <si>
    <t>ChÃ´meurs 25-54 ans Hommes en 2018 (princ)</t>
  </si>
  <si>
    <t>Nombre de chÃ´meurs hommes de 25 Ã  54 ans en 2018</t>
  </si>
  <si>
    <t>P18_HCHOM5564</t>
  </si>
  <si>
    <t>ChÃ´meurs 55-64 ans Hommes en 2018 (princ)</t>
  </si>
  <si>
    <t>Nombre de chÃ´meurs hommes de 55 Ã  64 ans en 2018</t>
  </si>
  <si>
    <t>P18_FCHOM1564</t>
  </si>
  <si>
    <t>ChÃ´meurs 15-64 ans Femmes en 2018 (princ)</t>
  </si>
  <si>
    <t>Nombre de chÃ´meurs femmes de 15 Ã  64 ans en 2018</t>
  </si>
  <si>
    <t>P18_FCHOM1524</t>
  </si>
  <si>
    <t>ChÃ´meurs 15-24 ans Femmes en 2018 (princ)</t>
  </si>
  <si>
    <t>Nombre de chÃ´meurs femmes de 15 Ã  24 ans en 2018</t>
  </si>
  <si>
    <t>P18_FCHOM2554</t>
  </si>
  <si>
    <t>ChÃ´meurs 25-54 ans Femmes en 2018 (princ)</t>
  </si>
  <si>
    <t>Nombre de chÃ´meurs femmes de 25 Ã  54 ans en 2018</t>
  </si>
  <si>
    <t>P18_FCHOM5564</t>
  </si>
  <si>
    <t>ChÃ´meurs 55-64 ans Femmes en 2018 (princ)</t>
  </si>
  <si>
    <t>Nombre de chÃ´meurs femmes de 55 Ã  64 ans en 2018</t>
  </si>
  <si>
    <t>P18_INACT1564</t>
  </si>
  <si>
    <t>Inactifs 15-64 ans en 2018 (princ)</t>
  </si>
  <si>
    <t>Nombre de personnes inactives de 15 Ã  64 ans en 2018</t>
  </si>
  <si>
    <t>P18_ETUD1564</t>
  </si>
  <si>
    <t>ElÃ¨v. Etud. Stag. non rÃ©munÃ©rÃ©s 15-64 ans en 2018 (princ)</t>
  </si>
  <si>
    <t>Nombre d'Ã©lÃ¨ves, Ã©tudiants et stagiaires non rÃ©munÃ©rÃ©s de 15 Ã  64 ans en 2018</t>
  </si>
  <si>
    <t>P18_RETR1564</t>
  </si>
  <si>
    <t>RetraitÃ©s PrÃ©retraitÃ©s 15-64 ans en 2018 (princ)</t>
  </si>
  <si>
    <t>Nombre de retraitÃ©s ou prÃ©retraitÃ©s de 15 Ã  64 ans en 2018</t>
  </si>
  <si>
    <t>P18_AINACT1564</t>
  </si>
  <si>
    <t>Autres inactifs 15-64 ans en 2018 (princ)</t>
  </si>
  <si>
    <t>Nombre d'autres inactifs de 15 Ã  64 ans en 2018</t>
  </si>
  <si>
    <t>C18_ACT1564</t>
  </si>
  <si>
    <t>Actifs 15-64 ans en 2018 (compl)</t>
  </si>
  <si>
    <t>C18_ACT1564_CS1</t>
  </si>
  <si>
    <t>Actifs 15-64 ans Agriculteurs exploitants en 2018 (compl)</t>
  </si>
  <si>
    <t>Nombre d'agriculteurs exploitants actifs de 15 Ã  64 ans en 2018</t>
  </si>
  <si>
    <t>C18_ACT1564_CS2</t>
  </si>
  <si>
    <t>Actifs 15-64 ans Artisans, Comm., Chefs entr. en 2018 (compl)</t>
  </si>
  <si>
    <t>Nombre d'artisans, commerÃ§ants, chefs d'entreprise actifs de 15 Ã  64 ans en 2018</t>
  </si>
  <si>
    <t>C18_ACT1564_CS3</t>
  </si>
  <si>
    <t>Actifs 15-64 ans Cadres, Prof. intel. sup. en 2018 (compl)</t>
  </si>
  <si>
    <t>Nombre de cadres et professions intellectuelles supÃ©rieures actifs de 15 Ã  64 ans en 2018</t>
  </si>
  <si>
    <t>C18_ACT1564_CS4</t>
  </si>
  <si>
    <t>Actifs 15-64 ans Prof. intermÃ©diaires en 2018 (compl)</t>
  </si>
  <si>
    <t>Nombre de professions intermÃ©diaires actifs de 15 Ã  64 ans en 2018</t>
  </si>
  <si>
    <t>C18_ACT1564_CS5</t>
  </si>
  <si>
    <t>Actifs 15-64 ans EmployÃ©s en 2018 (compl)</t>
  </si>
  <si>
    <t>Nombre d'employÃ©s actifs de 15 Ã  64 ans en 2018</t>
  </si>
  <si>
    <t>C18_ACT1564_CS6</t>
  </si>
  <si>
    <t>Actifs 15-64 ans Ouvriers en 2018 (compl)</t>
  </si>
  <si>
    <t>Nombre d'ouvriers actifs de 15 Ã  64 ans en 2018</t>
  </si>
  <si>
    <t>C18_ACTOCC1564</t>
  </si>
  <si>
    <t>Actifs occupÃ©s 15-64 ans en 2018 (compl)</t>
  </si>
  <si>
    <t>C18_ACTOCC1564_CS1</t>
  </si>
  <si>
    <t>Actifs occ 15-64 ans Agriculteurs exploitants en 2018 (compl)</t>
  </si>
  <si>
    <t>Nombre d'agriculteurs exploitants actifs occupÃ©s de 15 Ã  64 ans en 2018</t>
  </si>
  <si>
    <t>C18_ACTOCC1564_CS2</t>
  </si>
  <si>
    <t>Actifs occ 15-64 ans Artisans, Comm., Chefs entr. en 2018 (compl)</t>
  </si>
  <si>
    <t>Nombre d'artisans, commerÃ§ants, chefs d'entreprise actifs occupÃ©s de 15 Ã  64 ans en 2018</t>
  </si>
  <si>
    <t>C18_ACTOCC1564_CS3</t>
  </si>
  <si>
    <t>Actifs occ 15-64 ans Cadres Prof. intel. sup. en 2018 (compl)</t>
  </si>
  <si>
    <t>Nombre de cadres, professions intellectuelles supÃ©rieures actifs occupÃ©s de 15 Ã  64 ans en 2018</t>
  </si>
  <si>
    <t>C18_ACTOCC1564_CS4</t>
  </si>
  <si>
    <t>Actifs occ 15-64 ans Prof. intermÃ©diaires en 2018 (compl)</t>
  </si>
  <si>
    <t>Nombre de personnes actives occupÃ©es de 15 Ã  64 ans exerÃ§ant une profession intermÃ©diaire en 2018</t>
  </si>
  <si>
    <t>C18_ACTOCC1564_CS5</t>
  </si>
  <si>
    <t>Actifs occupÃ©s 15-64 ans EmployÃ©s en 2018 (compl)</t>
  </si>
  <si>
    <t>Nombre d'employÃ©s actifs occupÃ©s de 15 Ã  64 ans en 2018</t>
  </si>
  <si>
    <t>C18_ACTOCC1564_CS6</t>
  </si>
  <si>
    <t>Actifs occupÃ©s 15-64 ans Ouvriers en 2018 (compl)</t>
  </si>
  <si>
    <t>Nombre d'ouvriers actifs occupÃ©s de 15 Ã  64 ans en 2018</t>
  </si>
  <si>
    <t>P18_EMPLT</t>
  </si>
  <si>
    <t>Emplois au LT en 2018 (princ)</t>
  </si>
  <si>
    <t>Nombre d'emplois au lieu de travail en 2018</t>
  </si>
  <si>
    <t>P18_ACTOCC</t>
  </si>
  <si>
    <t>Actifs occupÃ©s en 2018 (princ)</t>
  </si>
  <si>
    <t>Nombre de personnes actives occupÃ©es en 2018</t>
  </si>
  <si>
    <t>P18_ACT15P</t>
  </si>
  <si>
    <t>Actifs 15 ans ou plus en 2018 (princ)</t>
  </si>
  <si>
    <t>Nombre de personnes actives de 15 ans ou plus en 2018</t>
  </si>
  <si>
    <t>P18_EMPLT_SAL</t>
  </si>
  <si>
    <t>Emplois salariÃ©s au LT en 2018 (princ)</t>
  </si>
  <si>
    <t>Nombre d'emplois salariÃ©s au lieu de travail en 2018</t>
  </si>
  <si>
    <t>P18_EMPLT_FSAL</t>
  </si>
  <si>
    <t>Emplois salariÃ©s femmes au LT en 2018 (princ)</t>
  </si>
  <si>
    <t>Nombre d'emplois salariÃ©s femmes au lieu de travail en 2018</t>
  </si>
  <si>
    <t>P18_EMPLT_SALTP</t>
  </si>
  <si>
    <t>Emplois salariÃ©s TP au LT en 2018 (princ)</t>
  </si>
  <si>
    <t>Nombre d'emplois salariÃ©s Ã  temps partiel au lieu de travail en 2018</t>
  </si>
  <si>
    <t>P18_EMPLT_NSAL</t>
  </si>
  <si>
    <t>Emplois non-salariÃ©s au LT en 2018 (princ)</t>
  </si>
  <si>
    <t>Nombre d'emplois non-salariÃ©s au lieu de travail en 2018</t>
  </si>
  <si>
    <t>P18_EMPLT_FNSAL</t>
  </si>
  <si>
    <t>Emplois non-salariÃ©s femmes au LT en 2018 (princ)</t>
  </si>
  <si>
    <t>Nombre d'emplois non-salariÃ©s femmes au lieu de travail en 2018</t>
  </si>
  <si>
    <t>P18_EMPLT_NSALTP</t>
  </si>
  <si>
    <t>Emplois non-salariÃ©s TP au LT en 2018 (princ)</t>
  </si>
  <si>
    <t>Nombre d'emplois non-salariÃ©s Ã  temps partiel au lieu de travail en 2018</t>
  </si>
  <si>
    <t>C18_EMPLT</t>
  </si>
  <si>
    <t>Emplois au LT en 2018 (compl)</t>
  </si>
  <si>
    <t>C18_EMPLT_CS1</t>
  </si>
  <si>
    <t>Agriculteurs exploitants au LT en 2018 (compl)</t>
  </si>
  <si>
    <t>Nombre d'agriculteurs exploitants au lieu de travail en 2018</t>
  </si>
  <si>
    <t>C18_EMPLT_CS2</t>
  </si>
  <si>
    <t>Artisans, CommerÃ§ants, Chefs entreprise au LT en 2018 (compl)</t>
  </si>
  <si>
    <t>Nombre d'artisans, commerÃ§ants, chefs d'entreprise au lieu de travail en 2018</t>
  </si>
  <si>
    <t>C18_EMPLT_CS3</t>
  </si>
  <si>
    <t>Cadres Prof. intel. sup. au LT en 2018 (compl)</t>
  </si>
  <si>
    <t>Nombre de cadres et professions intellectuelles supÃ©rieures au lieu de travail en 2018</t>
  </si>
  <si>
    <t>C18_EMPLT_CS4</t>
  </si>
  <si>
    <t>Prof. intermÃ©diaires au LT en 2018 (compl)</t>
  </si>
  <si>
    <t>Nombre de professions intermÃ©diaires au lieu de travail en 2018</t>
  </si>
  <si>
    <t>C18_EMPLT_CS5</t>
  </si>
  <si>
    <t>EmployÃ©s au LT en 2018 (compl)</t>
  </si>
  <si>
    <t>Nombre d'employÃ©s au lieu de travail en 2018</t>
  </si>
  <si>
    <t>C18_EMPLT_CS6</t>
  </si>
  <si>
    <t>Ouvriers au LT en 2018 (compl)</t>
  </si>
  <si>
    <t>Nombre d'ouvriers au lieu de travail en 2018</t>
  </si>
  <si>
    <t>C18_EMPLT_AGRI</t>
  </si>
  <si>
    <t>Emplois au LT Agriculture en 2018 (compl)</t>
  </si>
  <si>
    <t>Nombre d'emplois au lieu de travail dans l'agriculture en 2018</t>
  </si>
  <si>
    <t>C18_EMPLT_INDUS</t>
  </si>
  <si>
    <t>Emplois au LT Industrie en 2018 (compl)</t>
  </si>
  <si>
    <t>Nombre d'emplois au lieu de travail dans l'industrie en 2018</t>
  </si>
  <si>
    <t>C18_EMPLT_CONST</t>
  </si>
  <si>
    <t>Emplois au LT Construction en 2018 (compl)</t>
  </si>
  <si>
    <t>Nombre d'emplois au lieu de travail dans la construction en 2018</t>
  </si>
  <si>
    <t>C18_EMPLT_CTS</t>
  </si>
  <si>
    <t>Emplois au LT Commerce, Transports, Services divers en 2018 (compl)</t>
  </si>
  <si>
    <t>Nombre d'emplois au lieu de travail dans le commerce, les transports et les services divers en 2018</t>
  </si>
  <si>
    <t>C18_EMPLT_APESAS</t>
  </si>
  <si>
    <t>Emplois au LT Adm publique, Enseignement, SantÃ©, Act sociale en 2018 (compl)</t>
  </si>
  <si>
    <t>Nombre d'emplois au lieu de travail dans l'administration publique, l'enseignement, la santÃ© humaine et l'action sociale en 2018</t>
  </si>
  <si>
    <t>C18_EMPLT_F</t>
  </si>
  <si>
    <t>Emplois femmes au LT en 2018 (compl)</t>
  </si>
  <si>
    <t>Nombre d'emplois au lieu de travail dÃ©tenus par les femmes en 2018</t>
  </si>
  <si>
    <t>C18_AGRILT_F</t>
  </si>
  <si>
    <t>Emplois femmes au LT Agriculture en 2018 (compl)</t>
  </si>
  <si>
    <t>Nombre d'emplois au lieu de travail dans l'agriculture dÃ©tenus par les femmes en 2018</t>
  </si>
  <si>
    <t>C18_INDUSLT_F</t>
  </si>
  <si>
    <t>Emplois femmes au LT Industrie en 2018 (compl)</t>
  </si>
  <si>
    <t>Nombre d'emplois au lieu de travail dans l'industrie dÃ©tenus par les femmes en 2018</t>
  </si>
  <si>
    <t>C18_CONSTLT_F</t>
  </si>
  <si>
    <t>Emplois femmes au LT Construction en 2018 (compl)</t>
  </si>
  <si>
    <t>Nombre d'emplois au lieu de travail dans la construction dÃ©tenus par les femmes en 2018</t>
  </si>
  <si>
    <t>C18_CTSLT_F</t>
  </si>
  <si>
    <t>Emplois femmes au LT Commerce, Transports, Services divers en 2018 (compl)</t>
  </si>
  <si>
    <t>Nombre d'emplois au lieu de travail dans le commerce, les transports et les services divers dÃ©tenus par les femmes en 2018</t>
  </si>
  <si>
    <t>C18_APESASLT_F</t>
  </si>
  <si>
    <t>Emplois femmes au LT Adm publique, Enseignement, SantÃ©, Act sociale en 2018 (compl)</t>
  </si>
  <si>
    <t>Nombre d'emplois au lieu de travail dans l'administration publique, l'enseignement, la santÃ© humaine et l'action sociale dÃ©tenus par les femmes en 2018</t>
  </si>
  <si>
    <t>C18_EMPLT_SAL</t>
  </si>
  <si>
    <t>Emplois salariÃ©s au LT en 2018 (compl)</t>
  </si>
  <si>
    <t>C18_AGRILT_SAL</t>
  </si>
  <si>
    <t>Emplois salariÃ©s au LT Agriculture en 2018 (compl)</t>
  </si>
  <si>
    <t>Nombre d'emplois salariÃ©s au lieu de travail dans l'agriculture en 2018</t>
  </si>
  <si>
    <t>C18_INDUSLT_SAL</t>
  </si>
  <si>
    <t>Emplois salariÃ©s au LT Industrie en 2018 (compl)</t>
  </si>
  <si>
    <t>Nombre d'emplois salariÃ©s au lieu de travail dans l'industrie en 2018</t>
  </si>
  <si>
    <t>C18_CONSTLT_SAL</t>
  </si>
  <si>
    <t>Emplois salariÃ©s au LT Construction en 2018 (compl)</t>
  </si>
  <si>
    <t>Nombre d'emplois salariÃ©s au lieu de travail dans la construction en 2018</t>
  </si>
  <si>
    <t>C18_CTSLT_SAL</t>
  </si>
  <si>
    <t>Emplois salariÃ©s au LT Commerce, Transports, Services divers en 2018 (compl)</t>
  </si>
  <si>
    <t>Nombre d'emplois salariÃ©s au lieu de travail dans le commerce, les transports et les services divers en 2018</t>
  </si>
  <si>
    <t>C18_APESASLT_SAL</t>
  </si>
  <si>
    <t>Emplois salariÃ©s au LT Adm publique, Enseignement, SantÃ©, Act sociale en 2018 (compl)</t>
  </si>
  <si>
    <t>Nombre d'emplois salariÃ©s au lieu de travail  dans l'administration publique, l'enseignement, la santÃ© humaine et l'action sociale en 2018</t>
  </si>
  <si>
    <t>C18_AGRILT_FSAL</t>
  </si>
  <si>
    <t>Emplois salariÃ©s femmes au LT Agriculture en 2018 (compl)</t>
  </si>
  <si>
    <t>Nombre d'emplois salariÃ©s au lieu de travail dans l'agriculture dÃ©tenus par les femmes en 2018</t>
  </si>
  <si>
    <t>C18_INDUSLT_FSAL</t>
  </si>
  <si>
    <t>Emplois salariÃ©s femmes au LT Industrie en 2018 (compl)</t>
  </si>
  <si>
    <t>Nombre d'emplois salariÃ©s au lieu de travail dans l'industrie dÃ©tenus par les femmes en 2018</t>
  </si>
  <si>
    <t>C18_CONSTLT_FSAL</t>
  </si>
  <si>
    <t>Emplois salariÃ©s femmes au LT Construction en 2018 (compl)</t>
  </si>
  <si>
    <t>Nombre d'emplois salariÃ©s au lieu de travail dans la construction dÃ©tenus par les femmes en 2018</t>
  </si>
  <si>
    <t>C18_CTSLT_FSAL</t>
  </si>
  <si>
    <t>Emplois salariÃ©s femmes au LT Commerce, Transports, Services divers en 2018 (compl)</t>
  </si>
  <si>
    <t>Nombre d'emplois salariÃ©s au lieu de travail dans le commerce, les transports et les services divers dÃ©tenus par les femmes en 2018</t>
  </si>
  <si>
    <t>C18_APESASLT_FSAL</t>
  </si>
  <si>
    <t>Emplois salariÃ©s femmes au LT Adm publique, Enseignement, SantÃ©, Act sociale en 2018 (compl)</t>
  </si>
  <si>
    <t>Nombre d'emplois salariÃ©s au lieu de travail dans l'administration publique, l'enseignement, la santÃ© humaine et l'action sociale dÃ©tenus par les femmes en 2018</t>
  </si>
  <si>
    <t>C18_AGRILT_NSAL</t>
  </si>
  <si>
    <t>Emplois non-salariÃ©s au LT Agriculture en 2018 (compl)</t>
  </si>
  <si>
    <t>Nombre d'emplois non-salariÃ©s au lieu de travail dans l'agriculture en 2018</t>
  </si>
  <si>
    <t>C18_INDUSLT_NSAL</t>
  </si>
  <si>
    <t>Emplois non-salariÃ©s au LT Industrie en 2018 (compl)</t>
  </si>
  <si>
    <t>Nombre d'emplois non-salariÃ©s au lieu de travail dans l'industrie en 2018</t>
  </si>
  <si>
    <t>C18_CONSTLT_NSAL</t>
  </si>
  <si>
    <t>Emplois non-salariÃ©s au LT Construction en 2018 (compl)</t>
  </si>
  <si>
    <t>Nombre d'emplois non-salariÃ©s au lieu de travail dans la construction en 2018</t>
  </si>
  <si>
    <t>C18_CTSLT_NSAL</t>
  </si>
  <si>
    <t>Emplois non-salariÃ©s au LT Commerce, Transports, Services divers en 2018 (compl)</t>
  </si>
  <si>
    <t>Nombre d'emplois non-salariÃ©s au lieu de travail dans le commerce, les transports et les services divers en 2018</t>
  </si>
  <si>
    <t>C18_APESASLT_NSAL</t>
  </si>
  <si>
    <t>Emplois non-salariÃ©s au LT Adm publique, Enseignement, SantÃ©, Act sociale en 2018 (compl)</t>
  </si>
  <si>
    <t>Nombre d'emplois non-salariÃ©s au lieu de travail dans l'administration publique, l'enseignement, la santÃ© humaine et l'action sociale en 2018</t>
  </si>
  <si>
    <t>C18_AGRILT_FNSAL</t>
  </si>
  <si>
    <t>Emplois non-sal femmes au LT Agriculture en 2018 (compl)</t>
  </si>
  <si>
    <t>Nombre d'emplois non-salariÃ©s au lieu de travail dans l'agriculture dÃ©tenus par les femmes en 2018</t>
  </si>
  <si>
    <t>C18_INDUSLT_FNSAL</t>
  </si>
  <si>
    <t>Emplois non-sal femmes au LT Industrie en 2018 (compl)</t>
  </si>
  <si>
    <t>Nombre d'emplois non-salariÃ©s au lieu de travail dans l'industrie dÃ©tenus par les femmes en 2018</t>
  </si>
  <si>
    <t>C18_CONSTLT_FNSAL</t>
  </si>
  <si>
    <t>Emplois non-sal femmes au LT Construction en 2018 (compl)</t>
  </si>
  <si>
    <t>Nombre d'emplois non-salariÃ©s au lieu de travail dans la construction dÃ©tenus par les femmes en 2018</t>
  </si>
  <si>
    <t>C18_CTSLT_FNSAL</t>
  </si>
  <si>
    <t>Emplois non-sal femmes au LT Commerce, Transports, Services divers en 2018 (compl)</t>
  </si>
  <si>
    <t>Nombre d'emplois non-salariÃ©s au lieu de travail dans le commerce, les transports et les services divers dÃ©tenus par les femmes en 2018</t>
  </si>
  <si>
    <t>C18_APESASLT_FNSAL</t>
  </si>
  <si>
    <t>Emplois non-sal femmes au LT Adm publique, Enseignement, SantÃ©, Act sociale en 2018 (compl)</t>
  </si>
  <si>
    <t>Nombre d'emplois non-salariÃ©s au lieu de travail dans l'administration publique, l'enseignement, la santÃ© humaine et l'action sociale dÃ©tenus par les femmes en 2018</t>
  </si>
  <si>
    <t>P13_POP1564</t>
  </si>
  <si>
    <t>Pop 15-64 ans en 2013 (princ)</t>
  </si>
  <si>
    <t>Nombre de personnes de 15 Ã  64 ans en 2013</t>
  </si>
  <si>
    <t>P13_POP1524</t>
  </si>
  <si>
    <t>Pop 15-24 ans en 2013 (princ)</t>
  </si>
  <si>
    <t>P13_POP2554</t>
  </si>
  <si>
    <t>Pop 25-54 ans en 2013 (princ)</t>
  </si>
  <si>
    <t>P13_H1564</t>
  </si>
  <si>
    <t>Pop 15-64 ans Hommes en 2013 (princ)</t>
  </si>
  <si>
    <t>Nombre d'hommes de 15 Ã  64 ans en 2013</t>
  </si>
  <si>
    <t>P13_H1524</t>
  </si>
  <si>
    <t>Pop 15-24 ans Hommes en 2013 (princ)</t>
  </si>
  <si>
    <t>Nombre d'hommes de 15 Ã  24 ans en 2013</t>
  </si>
  <si>
    <t>P13_H2554</t>
  </si>
  <si>
    <t>Pop 25-54 ans Hommes en 2013 (princ)</t>
  </si>
  <si>
    <t>Nombre d'hommes de 25 Ã  54 ans en 2013</t>
  </si>
  <si>
    <t>P13_H5564</t>
  </si>
  <si>
    <t>Pop 55-64 ans Hommes en 2013 (princ)</t>
  </si>
  <si>
    <t>Nombre d'hommes de 55 Ã  64 ans en 2013</t>
  </si>
  <si>
    <t>P13_F1564</t>
  </si>
  <si>
    <t>Pop 15-64 ans Femmes en 2013 (princ)</t>
  </si>
  <si>
    <t>Nombre de femmes de 15 Ã  64 ans en 2013</t>
  </si>
  <si>
    <t>P13_F1524</t>
  </si>
  <si>
    <t>Pop 15-24 ans Femmes en 2013 (princ)</t>
  </si>
  <si>
    <t>Nombre de femmes de 15 Ã  24 ans en 2013</t>
  </si>
  <si>
    <t>P13_F2554</t>
  </si>
  <si>
    <t>Pop 25-54 ans Femmes en 2013 (princ)</t>
  </si>
  <si>
    <t>Nombre de femmes de 25 Ã  54 ans en 2013</t>
  </si>
  <si>
    <t>P13_F5564</t>
  </si>
  <si>
    <t>Pop 55-64 ans Femmes en 2013 (princ)</t>
  </si>
  <si>
    <t>Nombre de femmes de 55 Ã  64 ans en 2013</t>
  </si>
  <si>
    <t>P13_ACT1564</t>
  </si>
  <si>
    <t>Actifs 15-64 ans en 2013 (princ)</t>
  </si>
  <si>
    <t>Nombre de personnes actives de 15 Ã  64 ans en 2013</t>
  </si>
  <si>
    <t>P13_ACT1524</t>
  </si>
  <si>
    <t>Actifs 15-24 ans en 2013 (princ)</t>
  </si>
  <si>
    <t>Nombre de personnes actives de 15 Ã  24 ans en 2013</t>
  </si>
  <si>
    <t>P13_ACT2554</t>
  </si>
  <si>
    <t>Actifs 25-54 ans en 2013 (princ)</t>
  </si>
  <si>
    <t>Nombre de personnes actives de 25 Ã  54 ans en 2013</t>
  </si>
  <si>
    <t>P13_ACT5564</t>
  </si>
  <si>
    <t>Actifs 55-64 ans en 2013 (princ)</t>
  </si>
  <si>
    <t>Nombre de personnes actives de 55 Ã  64 ans en 2013</t>
  </si>
  <si>
    <t>P13_HACT1564</t>
  </si>
  <si>
    <t>Actifs 15-64 ans Hommes en 2013 (princ)</t>
  </si>
  <si>
    <t>Nombre d'hommes actifs de 15 Ã  64 ans en 2013</t>
  </si>
  <si>
    <t>P13_HACT1524</t>
  </si>
  <si>
    <t>Actifs 15-24 ans Hommes en 2013 (princ)</t>
  </si>
  <si>
    <t>Nombre d'hommes actifs de 15 Ã  24 ans en 2013</t>
  </si>
  <si>
    <t>P13_HACT2554</t>
  </si>
  <si>
    <t>Actifs 25-54 ans Hommes en 2013 (princ)</t>
  </si>
  <si>
    <t>Nombre d'hommes actifs de 25 Ã  54 ans en 2013</t>
  </si>
  <si>
    <t>P13_HACT5564</t>
  </si>
  <si>
    <t>Actifs 55-64 ans Hommes en 2013 (princ)</t>
  </si>
  <si>
    <t>Nombre d'hommes actifs de 55 Ã  64 ans en 2013</t>
  </si>
  <si>
    <t>P13_FACT1564</t>
  </si>
  <si>
    <t>Actifs 15-64 ans Femmes en 2013 (princ)</t>
  </si>
  <si>
    <t>Nombre de femmes actives de 15 Ã  64 ans en 2013</t>
  </si>
  <si>
    <t>P13_FACT1524</t>
  </si>
  <si>
    <t>Actifs 15-24 ans Femmes en 2013 (princ)</t>
  </si>
  <si>
    <t>Nombre de femmes actives de 15 Ã  24 ans en 2013</t>
  </si>
  <si>
    <t>P13_FACT2554</t>
  </si>
  <si>
    <t>Actifs 25-54 ans Femmes en 2013 (princ)</t>
  </si>
  <si>
    <t>Nombre de femmes actives de 25 Ã  54 ans en 2013</t>
  </si>
  <si>
    <t>P13_FACT5564</t>
  </si>
  <si>
    <t>Actifs 55-64 ans Femmes en 2013 (princ)</t>
  </si>
  <si>
    <t>Nombre de femmes actives de 55 Ã  64 ans en 2013</t>
  </si>
  <si>
    <t>P13_ACTOCC1564</t>
  </si>
  <si>
    <t>Actifs occupÃ©s 15-64 ans en 2013 (princ)</t>
  </si>
  <si>
    <t>Nombre de personnes actives occupÃ©es de 15 Ã  64 ans en 2013</t>
  </si>
  <si>
    <t>P13_ACTOCC1524</t>
  </si>
  <si>
    <t>Actifs occupÃ©s 15-24 ans en 2013 (princ)</t>
  </si>
  <si>
    <t>Nombre de personnes actives occupÃ©es de 15 Ã  24 ans en 2013</t>
  </si>
  <si>
    <t>P13_ACTOCC2554</t>
  </si>
  <si>
    <t>Actifs occupÃ©s 25-54 ans en 2013 (princ)</t>
  </si>
  <si>
    <t>Nombre de personnes actives occupÃ©es de 25 Ã  54 ans en 2013</t>
  </si>
  <si>
    <t>P13_ACTOCC5564</t>
  </si>
  <si>
    <t>Actifs occupÃ©s 55-64 ans en 2013 (princ)</t>
  </si>
  <si>
    <t>Nombre de personnes actives occupÃ©es de 55 Ã  64 ans en 2013</t>
  </si>
  <si>
    <t>P13_HACTOCC1564</t>
  </si>
  <si>
    <t>Actifs occupÃ©s 15-64 ans Hommes en 2013 (princ)</t>
  </si>
  <si>
    <t>Nombre d'hommes actifs occupÃ©s de 15 Ã  64 ans en 2013</t>
  </si>
  <si>
    <t>P13_HACTOCC1524</t>
  </si>
  <si>
    <t>Actifs occupÃ©s 15-24 ans Hommes en 2013 (princ)</t>
  </si>
  <si>
    <t>Nombre d'hommes actifs occupÃ©s de 15 Ã  24 ans en 2013</t>
  </si>
  <si>
    <t>P13_HACTOCC2554</t>
  </si>
  <si>
    <t>Actifs occupÃ©s 25-54 ans Hommes en 2013 (princ)</t>
  </si>
  <si>
    <t>Nombre d'hommes actifs occupÃ©s de 25 Ã  54 ans en 2013</t>
  </si>
  <si>
    <t>P13_HACTOCC5564</t>
  </si>
  <si>
    <t>Actifs occupÃ©s 55-64 ans Hommes en 2013 (princ)</t>
  </si>
  <si>
    <t>Nombre d'hommes actifs occupÃ©s de 55 Ã  64 ans en 2013</t>
  </si>
  <si>
    <t>P13_FACTOCC1564</t>
  </si>
  <si>
    <t>Actifs occupÃ©s 15-64 ans Femmes en 2013 (princ)</t>
  </si>
  <si>
    <t>Nombre de femmes actives occupÃ©es de 15 Ã  64 ans en 2013</t>
  </si>
  <si>
    <t>P13_FACTOCC1524</t>
  </si>
  <si>
    <t>Actifs occupÃ©s 15-24 ans Femmes en 2013 (princ)</t>
  </si>
  <si>
    <t>Nombre de femmes actives occupÃ©es de 15 Ã  24 ans en 2013</t>
  </si>
  <si>
    <t>P13_FACTOCC2554</t>
  </si>
  <si>
    <t>Actifs occupÃ©s 25-54 ans Femmes en 2013 (princ)</t>
  </si>
  <si>
    <t>Nombre de femmes actives occupÃ©es de 25 Ã  54 ans en 2013</t>
  </si>
  <si>
    <t>P13_FACTOCC5564</t>
  </si>
  <si>
    <t>Actifs occupÃ©s 55-64 ans Femmes en 2013 (princ)</t>
  </si>
  <si>
    <t>Nombre de femmes actives occupÃ©es de 55 Ã  64 ans en 2013</t>
  </si>
  <si>
    <t>P13_CHOM1564</t>
  </si>
  <si>
    <t>ChÃ´meurs 15-64 ans en 2013 (princ)</t>
  </si>
  <si>
    <t>Nombre de chÃ´meurs de 15 Ã  64 ans en 2013</t>
  </si>
  <si>
    <t>P13_HCHOM1564</t>
  </si>
  <si>
    <t>ChÃ´meurs 15-64 ans Hommes en 2013 (princ)</t>
  </si>
  <si>
    <t>Nombre de chÃ´meurs hommes de 15 Ã  64 ans en 2013</t>
  </si>
  <si>
    <t>P13_HCHOM1524</t>
  </si>
  <si>
    <t>ChÃ´meurs 15-24 ans Hommes en 2013 (princ)</t>
  </si>
  <si>
    <t>Nombre de chÃ´meurs hommes de 15 Ã  24 ans en 2013</t>
  </si>
  <si>
    <t>P13_HCHOM2554</t>
  </si>
  <si>
    <t>ChÃ´meurs 25-54 ans Hommes en 2013 (princ)</t>
  </si>
  <si>
    <t>Nombre de chÃ´meurs hommes de 25 Ã  54 ans en 2013</t>
  </si>
  <si>
    <t>P13_HCHOM5564</t>
  </si>
  <si>
    <t>ChÃ´meurs 55-64 ans Hommes en 2013 (princ)</t>
  </si>
  <si>
    <t>Nombre de chÃ´meurs hommes de 55 Ã  64 ans en 2013</t>
  </si>
  <si>
    <t>P13_FCHOM1564</t>
  </si>
  <si>
    <t>ChÃ´meurs 15-64 ans Femmes en 2013 (princ)</t>
  </si>
  <si>
    <t>Nombre de chÃ´meurs femmes de 15 Ã  64 ans en 2013</t>
  </si>
  <si>
    <t>P13_FCHOM1524</t>
  </si>
  <si>
    <t>ChÃ´meurs 15-24 ans Femmes en 2013 (princ)</t>
  </si>
  <si>
    <t>Nombre de chÃ´meurs femmes de 15 Ã  24 ans en 2013</t>
  </si>
  <si>
    <t>P13_FCHOM2554</t>
  </si>
  <si>
    <t>ChÃ´meurs 25-54 ans Femmes en 2013 (princ)</t>
  </si>
  <si>
    <t>Nombre de chÃ´meurs femmes de 25 Ã  54 ans en 2013</t>
  </si>
  <si>
    <t>P13_FCHOM5564</t>
  </si>
  <si>
    <t>ChÃ´meurs 55-64 ans Femmes en 2013 (princ)</t>
  </si>
  <si>
    <t>Nombre de chÃ´meurs femmes de 55 Ã  64 ans en 2013</t>
  </si>
  <si>
    <t>P13_INACT1564</t>
  </si>
  <si>
    <t>Inactifs 15-64 ans en 2013 (princ)</t>
  </si>
  <si>
    <t>Nombre de personnes inactives de 15 Ã  64 ans en 2013</t>
  </si>
  <si>
    <t>P13_ETUD1564</t>
  </si>
  <si>
    <t>ElÃ¨v. Etud. Stag. non rÃ©munÃ©rÃ©s 15-64 ans en 2013 (princ)</t>
  </si>
  <si>
    <t>Nombre d'Ã©lÃ¨ves, Ã©tudiants et stagiaires non rÃ©munÃ©rÃ©s de 15 Ã  64 ans en 2013</t>
  </si>
  <si>
    <t>P13_RETR1564</t>
  </si>
  <si>
    <t>RetraitÃ©s PrÃ©retraitÃ©s 15-64 ans en 2013 (princ)</t>
  </si>
  <si>
    <t>Nombre de retraitÃ©s ou prÃ©retraitÃ©s de 15 Ã  64 ans en 2013</t>
  </si>
  <si>
    <t>P13_AINACT1564</t>
  </si>
  <si>
    <t>Autres inactifs 15-64 ans en 2013 (princ)</t>
  </si>
  <si>
    <t>Nombre d'autres inactifs de 15 Ã  64 ans en 2013</t>
  </si>
  <si>
    <t>C13_ACT1564</t>
  </si>
  <si>
    <t>Actifs 15-64 ans en 2013 (compl)</t>
  </si>
  <si>
    <t>C13_ACT1564_CS1</t>
  </si>
  <si>
    <t>Actifs 15-64 ans Agriculteurs exploitants en 2013 (compl)</t>
  </si>
  <si>
    <t>Nombre d'agriculteurs exploitants actifs de 15 Ã  64 ans en 2013</t>
  </si>
  <si>
    <t>C13_ACT1564_CS2</t>
  </si>
  <si>
    <t>Actifs 15-64 ans Artisans, Comm., Chefs entr. en 2013 (compl)</t>
  </si>
  <si>
    <t>Nombre d'artisans, commerÃ§ants, chefs d'entreprise actifs de 15 Ã  64 ans en 2013</t>
  </si>
  <si>
    <t>C13_ACT1564_CS3</t>
  </si>
  <si>
    <t>Actifs 15-64 ans Cadres, Prof. intel. sup. en 2013 (compl)</t>
  </si>
  <si>
    <t>Nombre de cadres et professions intellectuelles supÃ©rieures actifs de 15 Ã  64 ans en 2013</t>
  </si>
  <si>
    <t>C13_ACT1564_CS4</t>
  </si>
  <si>
    <t>Actifs 15-64 ans Prof. intermÃ©diaires en 2013 (compl)</t>
  </si>
  <si>
    <t>Nombre de professions intermÃ©diaires actifs de 15 Ã  64 ans en 2013</t>
  </si>
  <si>
    <t>C13_ACT1564_CS5</t>
  </si>
  <si>
    <t>Actifs 15-64 ans EmployÃ©s en 2013 (compl)</t>
  </si>
  <si>
    <t>Nombre d'employÃ©s actifs de 15 Ã  64 ans en 2013</t>
  </si>
  <si>
    <t>C13_ACT1564_CS6</t>
  </si>
  <si>
    <t>Actifs 15-64 ans Ouvriers en 2013 (compl)</t>
  </si>
  <si>
    <t>Nombre d'ouvriers actifs de 15 Ã  64 ans en 2013</t>
  </si>
  <si>
    <t>C13_ACTOCC1564</t>
  </si>
  <si>
    <t>Actifs occupÃ©s 15-64 ans en 2013 (compl)</t>
  </si>
  <si>
    <t>C13_ACTOCC1564_CS1</t>
  </si>
  <si>
    <t>Actifs occ 15-64 ans Agriculteurs exploitants en 2013 (compl)</t>
  </si>
  <si>
    <t>Nombre d'agriculteurs exploitants actifs occupÃ©s de 15 Ã  64 ans en 2013</t>
  </si>
  <si>
    <t>C13_ACTOCC1564_CS2</t>
  </si>
  <si>
    <t>Actifs occ 15-64 ans Artisans, Comm., Chefs entr. en 2013 (compl)</t>
  </si>
  <si>
    <t>Nombre d'artisans, commerÃ§ants, chefs d'entreprise actifs occupÃ©s de 15 Ã  64 ans en 2013</t>
  </si>
  <si>
    <t>C13_ACTOCC1564_CS3</t>
  </si>
  <si>
    <t>Actifs occ 15-64 ans Cadres Prof. intel. sup. en 2013 (compl)</t>
  </si>
  <si>
    <t>Nombre de cadres, professions intellectuelles supÃ©rieures actifs occupÃ©s de 15 Ã  64 ans en 2013</t>
  </si>
  <si>
    <t>C13_ACTOCC1564_CS4</t>
  </si>
  <si>
    <t>Actifs occ 15-64 ans Prof. intermÃ©diaires en 2013 (compl)</t>
  </si>
  <si>
    <t>Nombre de personnes actives occupÃ©es de 15 Ã  64 ans exerÃ§ant une profession intermÃ©diaire en 2013</t>
  </si>
  <si>
    <t>C13_ACTOCC1564_CS5</t>
  </si>
  <si>
    <t>Actifs occupÃ©s 15-64 ans EmployÃ©s en 2013 (compl)</t>
  </si>
  <si>
    <t>Nombre d'employÃ©s actifs occupÃ©s de 15 Ã  64 ans en 2013</t>
  </si>
  <si>
    <t>C13_ACTOCC1564_CS6</t>
  </si>
  <si>
    <t>Actifs occupÃ©s 15-64 ans Ouvriers en 2013 (compl)</t>
  </si>
  <si>
    <t>Nombre d'ouvriers actifs occupÃ©s de 15 Ã  64 ans en 2013</t>
  </si>
  <si>
    <t>P13_EMPLT</t>
  </si>
  <si>
    <t>Emplois au LT en 2013 (princ)</t>
  </si>
  <si>
    <t>Nombre d'emplois au lieu de travail en 2013</t>
  </si>
  <si>
    <t>P13_ACTOCC</t>
  </si>
  <si>
    <t>Actifs occupÃ©s en 2013 (princ)</t>
  </si>
  <si>
    <t>Nombre de personnes actives occupÃ©es en 2013</t>
  </si>
  <si>
    <t>P13_ACT15P</t>
  </si>
  <si>
    <t>Actifs 15 ans ou plus en 2013 (princ)</t>
  </si>
  <si>
    <t>Nombre de personnes actives de 15 ans ou plus en 2013</t>
  </si>
  <si>
    <t>P13_EMPLT_SAL</t>
  </si>
  <si>
    <t>Emplois salariÃ©s au LT en 2013 (princ)</t>
  </si>
  <si>
    <t>Nombre d'emplois salariÃ©s au lieu de travail en 2013</t>
  </si>
  <si>
    <t>P13_EMPLT_FSAL</t>
  </si>
  <si>
    <t>Emplois salariÃ©s femmes au LT en 2013 (princ)</t>
  </si>
  <si>
    <t>Nombre d'emplois salariÃ©s femmes au lieu de travail en 2013</t>
  </si>
  <si>
    <t>P13_EMPLT_SALTP</t>
  </si>
  <si>
    <t>Emplois salariÃ©s TP au LT en 2013 (princ)</t>
  </si>
  <si>
    <t>Nombre d'emplois salariÃ©s Ã  temps partiel au lieu de travail en 2013</t>
  </si>
  <si>
    <t>P13_EMPLT_NSAL</t>
  </si>
  <si>
    <t>Emplois non-salariÃ©s au LT en 2013 (princ)</t>
  </si>
  <si>
    <t>Nombre d'emplois non-salariÃ©s au lieu de travail en 2013</t>
  </si>
  <si>
    <t>P13_EMPLT_FNSAL</t>
  </si>
  <si>
    <t>Emplois non-salariÃ©s femmes au LT en 2013 (princ)</t>
  </si>
  <si>
    <t>Nombre d'emplois non-salariÃ©s femmes au lieu de travail en 2013</t>
  </si>
  <si>
    <t>P13_EMPLT_NSALTP</t>
  </si>
  <si>
    <t>Emplois non-salariÃ©s TP au LT en 2013 (princ)</t>
  </si>
  <si>
    <t>Nombre d'emplois non-salariÃ©s Ã  temps partiel au lieu de travail en 2013</t>
  </si>
  <si>
    <t>C13_EMPLT</t>
  </si>
  <si>
    <t>Emplois au LT en 2013 (compl)</t>
  </si>
  <si>
    <t>C13_EMPLT_CS1</t>
  </si>
  <si>
    <t>Agriculteurs exploitants au LT en 2013 (compl)</t>
  </si>
  <si>
    <t>Nombre d'agriculteurs exploitants au lieu de travail en 2013</t>
  </si>
  <si>
    <t>C13_EMPLT_CS2</t>
  </si>
  <si>
    <t>Artisans, CommerÃ§ants, Chefs entreprise au LT en 2013 (compl)</t>
  </si>
  <si>
    <t>Nombre d'artisans, commerÃ§ants, chefs d'entreprise au lieu de travail en 2013</t>
  </si>
  <si>
    <t>C13_EMPLT_CS3</t>
  </si>
  <si>
    <t>Cadres Prof. intel. sup. au LT en 2013 (compl)</t>
  </si>
  <si>
    <t>Nombre de cadres et professions intellectuelles supÃ©rieures au lieu de travail en 2013</t>
  </si>
  <si>
    <t>C13_EMPLT_CS4</t>
  </si>
  <si>
    <t>Prof. intermÃ©diaires au LT en 2013 (compl)</t>
  </si>
  <si>
    <t>Nombre de professions intermÃ©diaires au lieu de travail en 2013</t>
  </si>
  <si>
    <t>C13_EMPLT_CS5</t>
  </si>
  <si>
    <t>EmployÃ©s au LT en 2013 (compl)</t>
  </si>
  <si>
    <t>Nombre d'employÃ©s au lieu de travail en 2013</t>
  </si>
  <si>
    <t>C13_EMPLT_CS6</t>
  </si>
  <si>
    <t>Ouvriers au LT en 2013 (compl)</t>
  </si>
  <si>
    <t>Nombre d'ouvriers au lieu de travail en 2013</t>
  </si>
  <si>
    <t>C13_EMPLT_AGRI</t>
  </si>
  <si>
    <t>Emplois au LT Agriculture en 2013 (compl)</t>
  </si>
  <si>
    <t>Nombre d'emplois au lieu de travail dans l'agriculture en 2013</t>
  </si>
  <si>
    <t>C13_EMPLT_INDUS</t>
  </si>
  <si>
    <t>Emplois au LT Industrie en 2013 (compl)</t>
  </si>
  <si>
    <t>Nombre d'emplois au lieu de travail dans l'industrie en 2013</t>
  </si>
  <si>
    <t>C13_EMPLT_CONST</t>
  </si>
  <si>
    <t>Emplois au LT Construction en 2013 (compl)</t>
  </si>
  <si>
    <t>Nombre d'emplois au lieu de travail dans la construction en 2013</t>
  </si>
  <si>
    <t>C13_EMPLT_CTS</t>
  </si>
  <si>
    <t>Emplois au LT Commerce, Transports, Services divers en 2013 (compl)</t>
  </si>
  <si>
    <t>Nombre d'emplois au lieu de travail dans le commerce, les transports et les services divers en 2013</t>
  </si>
  <si>
    <t>C13_EMPLT_APESAS</t>
  </si>
  <si>
    <t>Emplois au LT Adm publique, Enseignement, SantÃ©, Act sociale en 2013 (compl)</t>
  </si>
  <si>
    <t>Nombre d'emplois au lieu de travail dans l'administration publique, l'enseignement, la santÃ© humaine et l'action sociale en 2013</t>
  </si>
  <si>
    <t>C13_EMPLT_F</t>
  </si>
  <si>
    <t>Emplois femmes au LT en 2013 (compl)</t>
  </si>
  <si>
    <t>Nombre d'emplois au lieu de travail dÃ©tenus par les femmes en 2013</t>
  </si>
  <si>
    <t>C13_AGRILT_F</t>
  </si>
  <si>
    <t>Emplois femmes au LT Agriculture en 2013 (compl)</t>
  </si>
  <si>
    <t>Nombre d'emplois au lieu de travail dans l'agriculture dÃ©tenus par les femmes en 2013</t>
  </si>
  <si>
    <t>C13_INDUSLT_F</t>
  </si>
  <si>
    <t>Emplois femmes au LT Industrie en 2013 (compl)</t>
  </si>
  <si>
    <t>Nombre d'emplois au lieu de travail dans l'industrie dÃ©tenus par les femmes en 2013</t>
  </si>
  <si>
    <t>C13_CONSTLT_F</t>
  </si>
  <si>
    <t>Emplois femmes au LT Construction en 2013 (compl)</t>
  </si>
  <si>
    <t>Nombre d'emplois au lieu de travail dans la construction dÃ©tenus par les femmes en 2013</t>
  </si>
  <si>
    <t>C13_CTSLT_F</t>
  </si>
  <si>
    <t>Emplois femmes au LT Commerce, Transports, Services divers en 2013 (compl)</t>
  </si>
  <si>
    <t>Nombre d'emplois au lieu de travail dans le commerce, les transports et les services divers dÃ©tenus par les femmes en 2013</t>
  </si>
  <si>
    <t>C13_APESASLT_F</t>
  </si>
  <si>
    <t>Emplois femmes au LT Adm publique, Enseignement, SantÃ©, Act sociale en 2013 (compl)</t>
  </si>
  <si>
    <t>Nombre d'emplois au lieu de travail dans l'administration publique, l'enseignement, la santÃ© humaine et l'action sociale dÃ©tenus par les femmes en 2013</t>
  </si>
  <si>
    <t>C13_EMPLT_SAL</t>
  </si>
  <si>
    <t>Emplois salariÃ©s au LT en 2013 (compl)</t>
  </si>
  <si>
    <t>C13_AGRILT_SAL</t>
  </si>
  <si>
    <t>Emplois salariÃ©s au LT Agriculture en 2013 (compl)</t>
  </si>
  <si>
    <t>Nombre d'emplois salariÃ©s au lieu de travail dans l'agriculture en 2013</t>
  </si>
  <si>
    <t>C13_INDUSLT_SAL</t>
  </si>
  <si>
    <t>Emplois salariÃ©s au LT Industrie en 2013 (compl)</t>
  </si>
  <si>
    <t>Nombre d'emplois salariÃ©s au lieu de travail dans l'industrie en 2013</t>
  </si>
  <si>
    <t>C13_CONSTLT_SAL</t>
  </si>
  <si>
    <t>Emplois salariÃ©s au LT Construction en 2013 (compl)</t>
  </si>
  <si>
    <t>Nombre d'emplois salariÃ©s au lieu de travail dans la construction en 2013</t>
  </si>
  <si>
    <t>C13_CTSLT_SAL</t>
  </si>
  <si>
    <t>Emplois salariÃ©s au LT Commerce, Transports, Services divers en 2013 (compl)</t>
  </si>
  <si>
    <t>Nombre d'emplois salariÃ©s au lieu de travail dans le commerce, les transports et les services divers en 2013</t>
  </si>
  <si>
    <t>C13_APESASLT_SAL</t>
  </si>
  <si>
    <t>Emplois salariÃ©s au LT Adm publique, Enseignement, SantÃ©, Act sociale en 2013 (compl)</t>
  </si>
  <si>
    <t>Nombre d'emplois salariÃ©s au lieu de travail  dans l'administration publique, l'enseignement, la santÃ© humaine et l'action sociale en 2013</t>
  </si>
  <si>
    <t>C13_AGRILT_FSAL</t>
  </si>
  <si>
    <t>Emplois salariÃ©s femmes au LT Agriculture en 2013 (compl)</t>
  </si>
  <si>
    <t>Nombre d'emplois salariÃ©s au lieu de travail dans l'agriculture dÃ©tenus par les femmes en 2013</t>
  </si>
  <si>
    <t>C13_INDUSLT_FSAL</t>
  </si>
  <si>
    <t>Emplois salariÃ©s femmes au LT Industrie en 2013 (compl)</t>
  </si>
  <si>
    <t>Nombre d'emplois salariÃ©s au lieu de travail dans l'industrie dÃ©tenus par les femmes en 2013</t>
  </si>
  <si>
    <t>C13_CONSTLT_FSAL</t>
  </si>
  <si>
    <t>Emplois salariÃ©s femmes au LT Construction en 2013 (compl)</t>
  </si>
  <si>
    <t>Nombre d'emplois salariÃ©s au lieu de travail dans la construction dÃ©tenus par les femmes en 2013</t>
  </si>
  <si>
    <t>C13_CTSLT_FSAL</t>
  </si>
  <si>
    <t>Emplois salariÃ©s femmes au LT Commerce, Transports, Services divers en 2013 (compl)</t>
  </si>
  <si>
    <t>Nombre d'emplois salariÃ©s au lieu de travail dans le commerce, les transports et les services divers dÃ©tenus par les femmes en 2013</t>
  </si>
  <si>
    <t>C13_APESASLT_FSAL</t>
  </si>
  <si>
    <t>Emplois salariÃ©s femmes au LT Adm publique, Enseignement, SantÃ©, Act sociale en 2013 (compl)</t>
  </si>
  <si>
    <t>Nombre d'emplois salariÃ©s au lieu de travail dans l'administration publique, l'enseignement, la santÃ© humaine et l'action sociale dÃ©tenus par les femmes en 2013</t>
  </si>
  <si>
    <t>C13_AGRILT_NSAL</t>
  </si>
  <si>
    <t>Emplois non-salariÃ©s au LT Agriculture en 2013 (compl)</t>
  </si>
  <si>
    <t>Nombre d'emplois non-salariÃ©s au lieu de travail dans l'agriculture en 2013</t>
  </si>
  <si>
    <t>C13_INDUSLT_NSAL</t>
  </si>
  <si>
    <t>Emplois non-salariÃ©s au LT Industrie en 2013 (compl)</t>
  </si>
  <si>
    <t>Nombre d'emplois non-salariÃ©s au lieu de travail dans l'industrie en 2013</t>
  </si>
  <si>
    <t>C13_CONSTLT_NSAL</t>
  </si>
  <si>
    <t>Emplois non-salariÃ©s au LT Construction en 2013 (compl)</t>
  </si>
  <si>
    <t>Nombre d'emplois non-salariÃ©s au lieu de travail dans la construction en 2013</t>
  </si>
  <si>
    <t>C13_CTSLT_NSAL</t>
  </si>
  <si>
    <t>Emplois non-salariÃ©s au LT Commerce, Transports, Services divers en 2013 (compl)</t>
  </si>
  <si>
    <t>Nombre d'emplois non-salariÃ©s au lieu de travail dans le commerce, les transports et les services divers en 2013</t>
  </si>
  <si>
    <t>C13_APESASLT_NSAL</t>
  </si>
  <si>
    <t>Emplois non-salariÃ©s au LT Adm publique, Enseignement, SantÃ©, Act sociale en 2013 (compl)</t>
  </si>
  <si>
    <t>Nombre d'emplois non-salariÃ©s au lieu de travail dans l'administration publique, l'enseignement, la santÃ© humaine et l'action sociale en 2013</t>
  </si>
  <si>
    <t>C13_AGRILT_FNSAL</t>
  </si>
  <si>
    <t>Emplois non-sal femmes au LT Agriculture en 2013 (compl)</t>
  </si>
  <si>
    <t>Nombre d'emplois non-salariÃ©s au lieu de travail dans l'agriculture dÃ©tenus par les femmes en 2013</t>
  </si>
  <si>
    <t>C13_INDUSLT_FNSAL</t>
  </si>
  <si>
    <t>Emplois non-sal femmes au LT Industrie en 2013 (compl)</t>
  </si>
  <si>
    <t>Nombre d'emplois non-salariÃ©s au lieu de travail dans l'industrie dÃ©tenus par les femmes en 2013</t>
  </si>
  <si>
    <t>C13_CONSTLT_FNSAL</t>
  </si>
  <si>
    <t>Emplois non-sal femmes au LT Construction en 2013 (compl)</t>
  </si>
  <si>
    <t>Nombre d'emplois non-salariÃ©s au lieu de travail dans la construction dÃ©tenus par les femmes en 2013</t>
  </si>
  <si>
    <t>C13_CTSLT_FNSAL</t>
  </si>
  <si>
    <t>Emplois non-sal femmes au LT Commerce, Transports, Services divers en 2013 (compl)</t>
  </si>
  <si>
    <t>Nombre d'emplois non-salariÃ©s au lieu de travail dans le commerce, les transports et les services divers dÃ©tenus par les femmes en 2013</t>
  </si>
  <si>
    <t>C13_APESASLT_FNSAL</t>
  </si>
  <si>
    <t>Emplois non-sal femmes au LT Adm publique, Enseignement, SantÃ©, Act sociale en 2013 (compl)</t>
  </si>
  <si>
    <t>Nombre d'emplois non-salariÃ©s au lieu de travail dans l'administration publique, l'enseignement, la santÃ© humaine et l'action sociale dÃ©tenus par les femmes en 2013</t>
  </si>
  <si>
    <t>P08_POP1564</t>
  </si>
  <si>
    <t>Pop 15-64 ans en 2008 (princ)</t>
  </si>
  <si>
    <t>Nombre de personnes de 15 Ã  64 ans en 2008</t>
  </si>
  <si>
    <t>P08_H1564</t>
  </si>
  <si>
    <t>Pop 15-64 ans Hommes en 2008 (princ)</t>
  </si>
  <si>
    <t>Nombre d'hommes de 15 Ã  64 ans en 2008</t>
  </si>
  <si>
    <t>P08_H1524</t>
  </si>
  <si>
    <t>Pop 15-24 ans Hommes en 2008 (princ)</t>
  </si>
  <si>
    <t>Nombre d'hommes de 15 Ã  24 ans en 2008</t>
  </si>
  <si>
    <t>P08_H2554</t>
  </si>
  <si>
    <t>Pop 25-54 ans Hommes en 2008 (princ)</t>
  </si>
  <si>
    <t>Nombre d'hommes de 25 Ã  54 ans en 2008</t>
  </si>
  <si>
    <t>P08_H5564</t>
  </si>
  <si>
    <t>Pop 55-64 ans Hommes en 2008 (princ)</t>
  </si>
  <si>
    <t>Nombre d'hommes de 55 Ã  64 ans en 2008</t>
  </si>
  <si>
    <t>P08_F1564</t>
  </si>
  <si>
    <t>Pop 15-64 ans Femmes en 2008 (princ)</t>
  </si>
  <si>
    <t>Nombre de femmes de 15 Ã  64 ans en 2008</t>
  </si>
  <si>
    <t>P08_F1524</t>
  </si>
  <si>
    <t>Pop 15-24 ans Femmes en 2008 (princ)</t>
  </si>
  <si>
    <t>Nombre de femmes de 15 Ã  24 ans en 2008</t>
  </si>
  <si>
    <t>P08_F2554</t>
  </si>
  <si>
    <t>Pop 25-54 ans Femmes en 2008 (princ)</t>
  </si>
  <si>
    <t>Nombre de femmes de 25 Ã  54 ans en 2008</t>
  </si>
  <si>
    <t>P08_F5564</t>
  </si>
  <si>
    <t>Pop 55-64 ans Femmes en 2008 (princ)</t>
  </si>
  <si>
    <t>Nombre de femmes de 55 Ã  64 ans en 2008</t>
  </si>
  <si>
    <t>P08_ACT1564</t>
  </si>
  <si>
    <t>Actifs 15-64 ans en 2008 (princ)</t>
  </si>
  <si>
    <t>Nombre de personnes actives de 15 Ã  64 ans en 2008</t>
  </si>
  <si>
    <t>P08_ACT1524</t>
  </si>
  <si>
    <t>Actifs 15-24 ans en 2008 (princ)</t>
  </si>
  <si>
    <t>Nombre de personnes actives de 15 Ã  24 ans en 2008</t>
  </si>
  <si>
    <t>P08_ACT2554</t>
  </si>
  <si>
    <t>Actifs 25-54 ans en 2008 (princ)</t>
  </si>
  <si>
    <t>Nombre de personnes actives de 25 Ã  54 ans en 2008</t>
  </si>
  <si>
    <t>P08_ACT5564</t>
  </si>
  <si>
    <t>Actifs 55-64 ans en 2008 (princ)</t>
  </si>
  <si>
    <t>Nombre de personnes actives de 55 Ã  64 ans en 2008</t>
  </si>
  <si>
    <t>P08_HACT1564</t>
  </si>
  <si>
    <t>Actifs 15-64 ans Hommes en 2008 (princ)</t>
  </si>
  <si>
    <t>Nombre d'hommes actifs de 15 Ã  64 ans en 2008</t>
  </si>
  <si>
    <t>P08_HACT1524</t>
  </si>
  <si>
    <t>Actifs 15-24 ans Hommes en 2008 (princ)</t>
  </si>
  <si>
    <t>Nombre d'hommes actifs de 15 Ã  24 ans en 2008</t>
  </si>
  <si>
    <t>P08_HACT2554</t>
  </si>
  <si>
    <t>Actifs 25-54 ans Hommes en 2008 (princ)</t>
  </si>
  <si>
    <t>Nombre d'hommes actifs de 25 Ã  54 ans en 2008</t>
  </si>
  <si>
    <t>P08_HACT5564</t>
  </si>
  <si>
    <t>Actifs 55-64 ans Hommes en 2008 (princ)</t>
  </si>
  <si>
    <t>Nombre d'hommes actifs de 55 Ã  64 ans en 2008</t>
  </si>
  <si>
    <t>P08_FACT1564</t>
  </si>
  <si>
    <t>Actifs 15-64 ans Femmes en 2008 (princ)</t>
  </si>
  <si>
    <t>Nombre de femmes actives de 15 Ã  64 ans en 2008</t>
  </si>
  <si>
    <t>P08_FACT1524</t>
  </si>
  <si>
    <t>Actifs 15-24 ans Femmes en 2008 (princ)</t>
  </si>
  <si>
    <t>Nombre de femmes actives de 15 Ã  24 ans en 2008</t>
  </si>
  <si>
    <t>P08_FACT2554</t>
  </si>
  <si>
    <t>Actifs 25-54 ans Femmes en 2008 (princ)</t>
  </si>
  <si>
    <t>Nombre de femmes actives de 25 Ã  54 ans en 2008</t>
  </si>
  <si>
    <t>P08_FACT5564</t>
  </si>
  <si>
    <t>Actifs 55-64 ans Femmes en 2008 (princ)</t>
  </si>
  <si>
    <t>Nombre de femmes actives de 55 Ã  64 ans en 2008</t>
  </si>
  <si>
    <t>P08_ACTOCC1564</t>
  </si>
  <si>
    <t>Actifs occupÃ©s 15-64 ans en 2008 (princ)</t>
  </si>
  <si>
    <t>Nombre de personnes actives occupÃ©es de 15 Ã  64 ans en 2008</t>
  </si>
  <si>
    <t>P08_ACTOCC1524</t>
  </si>
  <si>
    <t>Actifs occupÃ©s 15-24 ans en 2008 (princ)</t>
  </si>
  <si>
    <t>Nombre de personnes actives occupÃ©es de 15 Ã  24 ans en 2008</t>
  </si>
  <si>
    <t>P08_ACTOCC2554</t>
  </si>
  <si>
    <t>Actifs occupÃ©s 25-54 ans en 2008 (princ)</t>
  </si>
  <si>
    <t>Nombre de personnes actives occupÃ©es de 25 Ã  54 ans en 2008</t>
  </si>
  <si>
    <t>P08_ACTOCC5564</t>
  </si>
  <si>
    <t>Actifs occupÃ©s 55-64 ans en 2008 (princ)</t>
  </si>
  <si>
    <t>Nombre de personnes actives occupÃ©es de 55 Ã  64 ans en 2008</t>
  </si>
  <si>
    <t>P08_HACTOCC1564</t>
  </si>
  <si>
    <t>Actifs occupÃ©s 15-64 ans Hommes en 2008 (princ)</t>
  </si>
  <si>
    <t>Nombre d'hommes actifs occupÃ©s de 15 Ã  64 ans en 2008</t>
  </si>
  <si>
    <t>P08_HACTOCC1524</t>
  </si>
  <si>
    <t>Actifs occupÃ©s 15-24 ans Hommes en 2008 (princ)</t>
  </si>
  <si>
    <t>Nombre d'hommes actifs occupÃ©s de 15 Ã  24 ans en 2008</t>
  </si>
  <si>
    <t>P08_HACTOCC2554</t>
  </si>
  <si>
    <t>Actifs occupÃ©s 25-54 ans Hommes en 2008 (princ)</t>
  </si>
  <si>
    <t>Nombre d'hommes actifs occupÃ©s de 25 Ã  54 ans en 2008</t>
  </si>
  <si>
    <t>P08_HACTOCC5564</t>
  </si>
  <si>
    <t>Actifs occupÃ©s 55-64 ans Hommes en 2008 (princ)</t>
  </si>
  <si>
    <t>Nombre d'hommes actifs occupÃ©s de 55 Ã  64 ans en 2008</t>
  </si>
  <si>
    <t>P08_FACTOCC1564</t>
  </si>
  <si>
    <t>Actifs occupÃ©s 15-64 ans Femmes en 2008 (princ)</t>
  </si>
  <si>
    <t>Nombre de femmes actives occupÃ©es de 15 Ã  64 ans en 2008</t>
  </si>
  <si>
    <t>P08_FACTOCC1524</t>
  </si>
  <si>
    <t>Actifs occupÃ©s 15-24 ans Femmes en 2008 (princ)</t>
  </si>
  <si>
    <t>Nombre de femmes actives occupÃ©es de 15 Ã  24 ans en 2008</t>
  </si>
  <si>
    <t>P08_FACTOCC2554</t>
  </si>
  <si>
    <t>Actifs occupÃ©s 25-54 ans Femmes en 2008 (princ)</t>
  </si>
  <si>
    <t>Nombre de femmes actives occupÃ©es de 25 Ã  54 ans en 2008</t>
  </si>
  <si>
    <t>P08_FACTOCC5564</t>
  </si>
  <si>
    <t>Actifs occupÃ©s 55-64 ans Femmes en 2008 (princ)</t>
  </si>
  <si>
    <t>Nombre de femmes actives occupÃ©es de 55 Ã  64 ans en 2008</t>
  </si>
  <si>
    <t>P08_CHOM1564</t>
  </si>
  <si>
    <t>ChÃ´meurs 15-64 ans en 2008 (princ)</t>
  </si>
  <si>
    <t>Nombre de chÃ´meurs de 15 Ã  64 ans en 2008</t>
  </si>
  <si>
    <t>P08_HCHOM1564</t>
  </si>
  <si>
    <t>ChÃ´meurs 15-64 ans Hommes en 2008 (princ)</t>
  </si>
  <si>
    <t>Nombre de chÃ´meurs hommes de 15 Ã  64 ans en 2008</t>
  </si>
  <si>
    <t>P08_HCHOM1524</t>
  </si>
  <si>
    <t>ChÃ´meurs 15-24 ans Hommes en 2008 (princ)</t>
  </si>
  <si>
    <t>Nombre de chÃ´meurs hommes de 15 Ã  24 ans en 2008</t>
  </si>
  <si>
    <t>P08_HCHOM2554</t>
  </si>
  <si>
    <t>ChÃ´meurs 25-54 ans Hommes en 2008 (princ)</t>
  </si>
  <si>
    <t>Nombre de chÃ´meurs hommes de 25 Ã  54 ans en 2008</t>
  </si>
  <si>
    <t>P08_HCHOM5564</t>
  </si>
  <si>
    <t>ChÃ´meurs 55-64 ans Hommes en 2008 (princ)</t>
  </si>
  <si>
    <t>Nombre de chÃ´meurs hommes de 55 Ã  64 ans en 2008</t>
  </si>
  <si>
    <t>P08_FCHOM1564</t>
  </si>
  <si>
    <t>ChÃ´meurs 15-64 ans Femmes en 2008 (princ)</t>
  </si>
  <si>
    <t>Nombre de chÃ´meurs femmes de 15 Ã  64 ans en 2008</t>
  </si>
  <si>
    <t>P08_FCHOM1524</t>
  </si>
  <si>
    <t>ChÃ´meurs 15-24 ans Femmes en 2008 (princ)</t>
  </si>
  <si>
    <t>Nombre de chÃ´meurs femmes de 15 Ã  24 ans en 2008</t>
  </si>
  <si>
    <t>P08_FCHOM2554</t>
  </si>
  <si>
    <t>ChÃ´meurs 25-54 ans Femmes en 2008 (princ)</t>
  </si>
  <si>
    <t>Nombre de chÃ´meurs femmes de 25 Ã  54 ans en 2008</t>
  </si>
  <si>
    <t>P08_FCHOM5564</t>
  </si>
  <si>
    <t>ChÃ´meurs 55-64 ans Femmes en 2008 (princ)</t>
  </si>
  <si>
    <t>Nombre de chÃ´meurs femmes de 55 Ã  64 ans en 2008</t>
  </si>
  <si>
    <t>P08_INACT1564</t>
  </si>
  <si>
    <t>Inactifs 15-64 ans en 2008 (princ)</t>
  </si>
  <si>
    <t>Nombre de personnes inactives de 15 Ã  64 ans en 2008</t>
  </si>
  <si>
    <t>P08_ETUD1564</t>
  </si>
  <si>
    <t>ElÃ¨v. Etud. Stag. non rÃ©munÃ©rÃ©s 15-64 ans en 2008 (princ)</t>
  </si>
  <si>
    <t>Nombre d'Ã©lÃ¨ves, Ã©tudiants et stagiaires non rÃ©munÃ©rÃ©s de 15 Ã  64 ans en 2008</t>
  </si>
  <si>
    <t>P08_RETR1564</t>
  </si>
  <si>
    <t>RetraitÃ©s PrÃ©retraitÃ©s 15-64 ans en 2008 (princ)</t>
  </si>
  <si>
    <t>Nombre de retraitÃ©s ou prÃ©retraitÃ©s de 15 Ã  64 ans en 2008</t>
  </si>
  <si>
    <t>P08_AINACT1564</t>
  </si>
  <si>
    <t>Autres inactifs 15-64 ans en 2008 (princ)</t>
  </si>
  <si>
    <t>Nombre d'autres inactifs de 15 Ã  64 ans en 2008</t>
  </si>
  <si>
    <t>C08_ACT1564</t>
  </si>
  <si>
    <t>Actifs 15-64 ans en 2008 (compl)</t>
  </si>
  <si>
    <t>C08_ACT1564_CS1</t>
  </si>
  <si>
    <t>Actifs 15-64 ans Agriculteurs exploitants en 2008 (compl)</t>
  </si>
  <si>
    <t>Nombre d'agriculteurs exploitants actifs de 15 Ã  64 ans en 2008</t>
  </si>
  <si>
    <t>C08_ACT1564_CS2</t>
  </si>
  <si>
    <t>Actifs 15-64 ans Artisans, Comm., Chefs entr. en 2008 (compl)</t>
  </si>
  <si>
    <t>Nombre d'artisans, commerÃ§ants, chefs d'entreprise actifs de 15 Ã  64 ans en 2008</t>
  </si>
  <si>
    <t>C08_ACT1564_CS3</t>
  </si>
  <si>
    <t>Actifs 15-64 ans Cadres, Prof. intel. sup. en 2008 (compl)</t>
  </si>
  <si>
    <t>Nombre de cadres et professions intellectuelles supÃ©rieures actifs de 15 Ã  64 ans en 2008</t>
  </si>
  <si>
    <t>C08_ACT1564_CS4</t>
  </si>
  <si>
    <t>Actifs 15-64 ans Prof. intermÃ©diaires en 2008 (compl)</t>
  </si>
  <si>
    <t>Nombre de professions intermÃ©diaires actives de 15 Ã  64 ans en 2008</t>
  </si>
  <si>
    <t>C08_ACT1564_CS5</t>
  </si>
  <si>
    <t>Actifs 15-64 ans EmployÃ©s en 2008 (compl)</t>
  </si>
  <si>
    <t>Nombre d'employÃ©s actifs de 15 Ã  64 ans en 2008</t>
  </si>
  <si>
    <t>C08_ACT1564_CS6</t>
  </si>
  <si>
    <t>Actifs 15-64 ans Ouvriers en 2008 (compl)</t>
  </si>
  <si>
    <t>Nombre d'ouvriers actifs de 15 Ã  64 ans en 2008</t>
  </si>
  <si>
    <t>C08_ACTOCC1564</t>
  </si>
  <si>
    <t>Actifs occupÃ©s 15-64 ans en 2008 (compl)</t>
  </si>
  <si>
    <t>C08_ACTOCC1564_CS1</t>
  </si>
  <si>
    <t>Actifs occ 15-64 ans Agriculteurs exploitants en 2008 (compl)</t>
  </si>
  <si>
    <t>Nombre d'agriculteurs exploitants actifs occupÃ©s de 15 Ã  64 ans en 2008</t>
  </si>
  <si>
    <t>C08_ACTOCC1564_CS2</t>
  </si>
  <si>
    <t>Actifs occ 15-64 ans Artisans, Comm., Chefs entr. en 2008 (compl)</t>
  </si>
  <si>
    <t>Nombre d'artisans, commerÃ§ants, chefs d'entreprise actifs occupÃ©s de 15 Ã  64 ans en 2008</t>
  </si>
  <si>
    <t>C08_ACTOCC1564_CS3</t>
  </si>
  <si>
    <t>Actifs occ 15-64 ans Cadres Prof. intel. sup. en 2008 (compl)</t>
  </si>
  <si>
    <t>Nombre de cadres, professions intellectuelles supÃ©rieures actifs occupÃ©s de 15 Ã  64 ans en 2008</t>
  </si>
  <si>
    <t>C08_ACTOCC1564_CS4</t>
  </si>
  <si>
    <t>Actifs occ 15-64 ans Prof. intermÃ©diaires en 2008 (compl)</t>
  </si>
  <si>
    <t>Nombre de professions intermÃ©diaires actives occupÃ©es de 15 Ã  64 ans en 2008</t>
  </si>
  <si>
    <t>C08_ACTOCC1564_CS5</t>
  </si>
  <si>
    <t>Actifs occupÃ©s 15-64 ans EmployÃ©s en 2008 (compl)</t>
  </si>
  <si>
    <t>Nombre d'employÃ©s actifs occupÃ©s de 15 Ã  64 ans en 2008</t>
  </si>
  <si>
    <t>C08_ACTOCC1564_CS6</t>
  </si>
  <si>
    <t>Actifs occupÃ©s 15-64 ans Ouvriers en 2008 (compl)</t>
  </si>
  <si>
    <t>Nombre d'ouvriers actifs occupÃ©s de 15 Ã  64 ans en 2008</t>
  </si>
  <si>
    <t>P08_EMPLT</t>
  </si>
  <si>
    <t>Emplois au LT en 2008 (princ)</t>
  </si>
  <si>
    <t>Nombre d'emplois au lieu de travail en 2008</t>
  </si>
  <si>
    <t>P08_ACTOCC</t>
  </si>
  <si>
    <t>Actifs occupÃ©s en 2008 (princ)</t>
  </si>
  <si>
    <t>Nombre de personnes actives occupÃ©es en 2008</t>
  </si>
  <si>
    <t>P08_ACT15P</t>
  </si>
  <si>
    <t>Actifs 15 ans ou plus en 2008 (princ)</t>
  </si>
  <si>
    <t>Nombre de personnes actives de 15 ans ou plus en 2008</t>
  </si>
  <si>
    <t>P08_EMPLT_SAL</t>
  </si>
  <si>
    <t>Emplois salariÃ©s au LT en 2008 (princ)</t>
  </si>
  <si>
    <t>Nombre d'emplois salariÃ©s au lieu de travail en 2008</t>
  </si>
  <si>
    <t>P08_EMPLT_FSAL</t>
  </si>
  <si>
    <t>Emplois salariÃ©s femmes au LT en 2008 (princ)</t>
  </si>
  <si>
    <t>Nombre d'emplois salariÃ©s femmes au lieu de travail en 2008</t>
  </si>
  <si>
    <t>P08_EMPLT_SALTP</t>
  </si>
  <si>
    <t>Emplois salariÃ©s TP au LT en 2008 (princ)</t>
  </si>
  <si>
    <t>Nombre d'emplois salariÃ©s Ã  temps partiel au lieu de travail en 2008</t>
  </si>
  <si>
    <t>P08_EMPLT_NSAL</t>
  </si>
  <si>
    <t>Emplois non-salariÃ©s au LT en 2008 (princ)</t>
  </si>
  <si>
    <t>Nombre d'emplois non-salariÃ©s au lieu de travail en 2008</t>
  </si>
  <si>
    <t>P08_EMPLT_FNSAL</t>
  </si>
  <si>
    <t>Emplois non-salariÃ©s femmes au LT en 2008 (princ)</t>
  </si>
  <si>
    <t>Nombre d'emplois non-salariÃ©s femmes au lieu de travail en 2008</t>
  </si>
  <si>
    <t>P08_EMPLT_NSALTP</t>
  </si>
  <si>
    <t>Emplois non-salariÃ©s TP au LT en 2008 (princ)</t>
  </si>
  <si>
    <t>Nombre d'emplois non-salariÃ©s Ã  temps partiel au lieu de travail en 2008</t>
  </si>
  <si>
    <t>C08_EMPLT</t>
  </si>
  <si>
    <t>Emplois au LT en 2008 (compl)</t>
  </si>
  <si>
    <t>C08_EMPLT_CS1</t>
  </si>
  <si>
    <t>Agriculteurs exploitants au LT en 2008 (compl)</t>
  </si>
  <si>
    <t>Nombre d'agriculteurs exploitants au lieu de travail en 2008</t>
  </si>
  <si>
    <t>C08_EMPLT_CS2</t>
  </si>
  <si>
    <t>Artisans, CommerÃ§ants, Chefs entreprise au LT en 2008 (compl)</t>
  </si>
  <si>
    <t>Nombre d'artisans, commerÃ§ants, chefs d'entreprise au lieu de travail en 2008</t>
  </si>
  <si>
    <t>C08_EMPLT_CS3</t>
  </si>
  <si>
    <t>Cadres Prof. intel. sup. au LT en 2008 (compl)</t>
  </si>
  <si>
    <t>Nombre de cadres et professions intellectuelles supÃ©rieures au lieu de travail en 2008</t>
  </si>
  <si>
    <t>C08_EMPLT_CS4</t>
  </si>
  <si>
    <t>Prof. intermÃ©diaires au LT en 2008 (compl)</t>
  </si>
  <si>
    <t>Nombre de professions intermÃ©diaires au lieu de travail en 2008</t>
  </si>
  <si>
    <t>C08_EMPLT_CS5</t>
  </si>
  <si>
    <t>EmployÃ©s au LT en 2008 (compl)</t>
  </si>
  <si>
    <t>Nombre d'employÃ©s au lieu de travail en 2008</t>
  </si>
  <si>
    <t>C08_EMPLT_CS6</t>
  </si>
  <si>
    <t>Ouvriers au LT en 2008 (compl)</t>
  </si>
  <si>
    <t>Nombre d'ouvriers au lieu de travail en 2008</t>
  </si>
  <si>
    <t>C08_EMPLT_AGRI</t>
  </si>
  <si>
    <t>Emplois au LT Agriculture en 2008 (compl)</t>
  </si>
  <si>
    <t>Nombre d'emplois au lieu de travail dans l'agriculture en 2008</t>
  </si>
  <si>
    <t>C08_EMPLT_INDUS</t>
  </si>
  <si>
    <t>Emplois au LT Industrie en 2008 (compl)</t>
  </si>
  <si>
    <t>Nombre d'emplois au lieu de travail dans l'industrie en 2008</t>
  </si>
  <si>
    <t>C08_EMPLT_CONST</t>
  </si>
  <si>
    <t>Emplois au LT Construction en 2008 (compl)</t>
  </si>
  <si>
    <t>Nombre d'emplois au lieu de travail dans la construction en 2008</t>
  </si>
  <si>
    <t>C08_EMPLT_CTS</t>
  </si>
  <si>
    <t>Emplois au LT Commerce, Transports, Services divers en 2008 (compl)</t>
  </si>
  <si>
    <t>Nombre d'emplois au lieu de travail dans le commerce, les transports et les services divers en 2008</t>
  </si>
  <si>
    <t>C08_EMPLT_APESAS</t>
  </si>
  <si>
    <t>Emplois au LT Adm publique, Enseignement, SantÃ©, Act sociale en 2008 (compl)</t>
  </si>
  <si>
    <t>Nombre d'emplois au lieu de travail dans l'administration publique, l'enseignement, la santÃ© humaine et l'action sociale en 2008</t>
  </si>
  <si>
    <t>C08_EMPLT_F</t>
  </si>
  <si>
    <t>Emplois femmes au LT en 2008 (compl)</t>
  </si>
  <si>
    <t>Nombre d'emplois au lieu de travail dÃ©tenus par les femmes en 2008</t>
  </si>
  <si>
    <t>C08_AGRILT_F</t>
  </si>
  <si>
    <t>Emplois femmes au LT Agriculture en 2008 (compl)</t>
  </si>
  <si>
    <t>Nombre d'emplois au lieu de travail dans l'agriculture dÃ©tenus par les femmes en 2008</t>
  </si>
  <si>
    <t>C08_INDUSLT_F</t>
  </si>
  <si>
    <t>Emplois femmes au LT Industrie en 2008 (compl)</t>
  </si>
  <si>
    <t>Nombre d'emplois au lieu de travail dans l'industrie dÃ©tenus par les femmes en 2008</t>
  </si>
  <si>
    <t>C08_CONSTLT_F</t>
  </si>
  <si>
    <t>Emplois femmes au LT Construction en 2008 (compl)</t>
  </si>
  <si>
    <t>Nombre d'emplois au lieu de travail dans la construction dÃ©tenus par les femmes en 2008</t>
  </si>
  <si>
    <t>C08_CTSLT_F</t>
  </si>
  <si>
    <t>Emplois femmes au LT Commerce, Transports, Services divers en 2008 (compl)</t>
  </si>
  <si>
    <t>Nombre d'emplois au lieu de travail dans le commerce, les transports et les services divers dÃ©tenus par les femmes en 2008</t>
  </si>
  <si>
    <t>C08_APESASLT_F</t>
  </si>
  <si>
    <t>Emplois femmes au LT Adm pubique, Enseigement, SantÃ©, Act sociale en 2008 (compl)</t>
  </si>
  <si>
    <t>Nombre d'emplois au lieu de travail dans l'administration publique, l'enseignement, la santÃ© humaine et l'action sociale dÃ©tenus par les femmes en 2008</t>
  </si>
  <si>
    <t>C08_EMPLT_SAL</t>
  </si>
  <si>
    <t>Emplois salariÃ©s au LT en 2008 (compl)</t>
  </si>
  <si>
    <t>C08_AGRILT_SAL</t>
  </si>
  <si>
    <t>Emplois salariÃ©s au LT Agriculture en 2008 (compl)</t>
  </si>
  <si>
    <t>Nombre d'emplois salariÃ©s au lieu de travail dans l'agriculture en 2008</t>
  </si>
  <si>
    <t>C08_INDUSLT_SAL</t>
  </si>
  <si>
    <t>Emplois salariÃ©s au LT Industrie en 2008 (compl)</t>
  </si>
  <si>
    <t>Nombre d'emplois salariÃ©s au lieu de travail dans l'industrie en 2008</t>
  </si>
  <si>
    <t>C08_CONSTLT_SAL</t>
  </si>
  <si>
    <t>Emplois salariÃ©s au LT Construction en 2008 (compl)</t>
  </si>
  <si>
    <t>Nombre d'emplois salariÃ©s au lieu de travail dans la construction en 2008</t>
  </si>
  <si>
    <t>C08_CTSLT_SAL</t>
  </si>
  <si>
    <t>Emplois salariÃ©s au LT Commerce, Transports, Services divers en 2008 (compl)</t>
  </si>
  <si>
    <t>Nombre d'emplois salariÃ©s au lieu de travail dans le commerce, les transports et les services divers en 2008</t>
  </si>
  <si>
    <t>C08_APESASLT_SAL</t>
  </si>
  <si>
    <t>Emplois salariÃ©s au LT Adm pubique, Enseigement, SantÃ©, Act sociale en 2008 (compl)</t>
  </si>
  <si>
    <t>Nombre d'emplois salariÃ©s au lieu de travail  dans l'administration publique, l'enseignement, la santÃ© humaine et l'action sociale en 2008</t>
  </si>
  <si>
    <t>C08_AGRILT_FSAL</t>
  </si>
  <si>
    <t>Emplois salariÃ©s femmes au LT Agriculture en 2008 (compl)</t>
  </si>
  <si>
    <t>Nombre d'emplois salariÃ©s au lieu de travail dans l'agriculture dÃ©tenus par les femmes en 2008</t>
  </si>
  <si>
    <t>C08_INDUSLT_FSAL</t>
  </si>
  <si>
    <t>Emplois salariÃ©s femmes au LT Industrie en 2008 (compl)</t>
  </si>
  <si>
    <t>Nombre d'emplois salariÃ©s au lieu de travail dans l'industrie dÃ©tenus par les femmes en 2008</t>
  </si>
  <si>
    <t>C08_CONSTLT_FSAL</t>
  </si>
  <si>
    <t>Emplois salariÃ©s femmes au LT Construction en 2008 (compl)</t>
  </si>
  <si>
    <t>Nombre d'emplois salariÃ©s au lieu de travail dans la construction dÃ©tenus par les femmes en 2008</t>
  </si>
  <si>
    <t>C08_CTSLT_FSAL</t>
  </si>
  <si>
    <t>Emplois salariÃ©s femmes au LT Commerce, Transports, Services divers en 2008 (compl)</t>
  </si>
  <si>
    <t>Nombre d'emplois salariÃ©s au lieu de travail dans le commerce, les transports et les services divers dÃ©tenus par les femmes en 2008</t>
  </si>
  <si>
    <t>C08_APESASLT_FSAL</t>
  </si>
  <si>
    <t>Emplois salariÃ©s femmes au LT Adm pubique, Enseigement, SantÃ©, Act sociale en 2008 (compl)</t>
  </si>
  <si>
    <t>Nombre d'emplois salariÃ©s au lieu de travail dans l'administration publique, l'enseignement, la santÃ© humaine et l'action sociale dÃ©tenus par les femmes en 2008</t>
  </si>
  <si>
    <t>C08_AGRILT_NSAL</t>
  </si>
  <si>
    <t>Emplois non-salariÃ©s au LT Agriculture en 2008 (compl)</t>
  </si>
  <si>
    <t>Nombre d'emplois non-salariÃ©s au lieu de travail dans l'agriculture en 2008</t>
  </si>
  <si>
    <t>C08_INDUSLT_NSAL</t>
  </si>
  <si>
    <t>Emplois non-salariÃ©s au LT Industrie en 2008 (compl)</t>
  </si>
  <si>
    <t>Nombre d'emplois non-salariÃ©s au lieu de travail dans l'industrie en 2008</t>
  </si>
  <si>
    <t>C08_CONSTLT_NSAL</t>
  </si>
  <si>
    <t>Emplois non-salariÃ©s au LT Construction en 2008 (compl)</t>
  </si>
  <si>
    <t>Nombre d'emplois non-salariÃ©s au lieu de travail dans la construction en 2008</t>
  </si>
  <si>
    <t>C08_CTSLT_NSAL</t>
  </si>
  <si>
    <t>Emplois non-salariÃ©s au LT Commerce, Transports, Services divers en 2008 (compl)</t>
  </si>
  <si>
    <t>Nombre d'emplois non-salariÃ©s au lieu de travail dans le commerce, les transports et les services divers en 2008</t>
  </si>
  <si>
    <t>C08_APESASLT_NSAL</t>
  </si>
  <si>
    <t>Emplois non-salariÃ©s au LT Adm pubique, Enseigement, SantÃ©, Act sociale en 2008 (compl)</t>
  </si>
  <si>
    <t>Nombre d'emplois non-salariÃ©s au lieu de travail dans l'administration publique, l'enseignement, la santÃ© humaine et l'action sociale en 2008</t>
  </si>
  <si>
    <t>C08_AGRILT_FNSAL</t>
  </si>
  <si>
    <t>Emplois non-sal femmes au LT Agriculture en 2008 (compl)</t>
  </si>
  <si>
    <t>Nombre d'emplois non-salariÃ©s au lieu de travail dans l'agriculture dÃ©tenus par les femmes en 2008</t>
  </si>
  <si>
    <t>C08_INDUSLT_FNSAL</t>
  </si>
  <si>
    <t>Emplois non-sal femmes au LT Industrie en 2008 (compl)</t>
  </si>
  <si>
    <t>Nombre d'emplois non-salariÃ©s au lieu de travail dans l'industrie dÃ©tenus par les femmes en 2008</t>
  </si>
  <si>
    <t>C08_CONSTLT_FNSAL</t>
  </si>
  <si>
    <t>Emplois non-sal femmes au LT Construction en 2008 (compl)</t>
  </si>
  <si>
    <t>Nombre d'emplois non-salariÃ©s au lieu de travail dans la construction dÃ©tenus par les femmes en 2008</t>
  </si>
  <si>
    <t>C08_CTSLT_FNSAL</t>
  </si>
  <si>
    <t>Emplois non-sal femmes au LT Commerce, Transports, Services divers en 2008 (compl)</t>
  </si>
  <si>
    <t>Nombre d'emplois non-salariÃ©s au lieu de travail dans le commerce, les transports et les services divers dÃ©tenus par les femmes en 2008</t>
  </si>
  <si>
    <t>C08_APESASLT_FNSAL</t>
  </si>
  <si>
    <t>Emplois non-sal femmes au LT Adm pubique, Enseigement, SantÃ©, Act sociale en 2008 (compl)</t>
  </si>
  <si>
    <t>Nombre d'emplois non-salariÃ©s au lieu de travail dans l'administration publique, l'enseignement, la santÃ© humaine et l'action sociale dÃ©tenus par les femmes en 2008</t>
  </si>
  <si>
    <t>D99_POP</t>
  </si>
  <si>
    <t>Population en 1999 (dnbt)</t>
  </si>
  <si>
    <t>Population</t>
  </si>
  <si>
    <t>D90_POP</t>
  </si>
  <si>
    <t>Population en 1990 (dnbt)</t>
  </si>
  <si>
    <t>Population sans les doubles comptes</t>
  </si>
  <si>
    <t>D82_POP</t>
  </si>
  <si>
    <t>Population en 1982 (dnbt)</t>
  </si>
  <si>
    <t>D75_POP</t>
  </si>
  <si>
    <t>Population en 1975 (dnbt)</t>
  </si>
  <si>
    <t>D68_POP</t>
  </si>
  <si>
    <t>Population en 1968 (dnbt)</t>
  </si>
  <si>
    <t>SUPERF</t>
  </si>
  <si>
    <t>Superficie (en kmÂ²)</t>
  </si>
  <si>
    <t>Naissances entre 2013 et 2018</t>
  </si>
  <si>
    <t>Naissances entre 2008 et 2013</t>
  </si>
  <si>
    <t>NAIS9908</t>
  </si>
  <si>
    <t>Naissances entre 1999 et 2008</t>
  </si>
  <si>
    <t>Nombre de naissances entre 01/01/1999 et 01/01/2008</t>
  </si>
  <si>
    <t>NAIS9099</t>
  </si>
  <si>
    <t>Naissances entre 1990 et 1999</t>
  </si>
  <si>
    <t>Nombre de naissances entre RP1990 et RP1999</t>
  </si>
  <si>
    <t>NAIS8290</t>
  </si>
  <si>
    <t>Naissances entre 1982 et 1990</t>
  </si>
  <si>
    <t>Nombre de naissances entre RP1982 et RP1990</t>
  </si>
  <si>
    <t>NAIS7582</t>
  </si>
  <si>
    <t>Naissances entre 1975 et 1982</t>
  </si>
  <si>
    <t>Nombre de naissances entre RP1975 et RP1982</t>
  </si>
  <si>
    <t>NAIS6875</t>
  </si>
  <si>
    <t>Naissances entre 1968 et 1975</t>
  </si>
  <si>
    <t>Nombre de naissances entre RP1968 et RP1975</t>
  </si>
  <si>
    <t>DÃ©cÃ¨s entre 2013 et 2018</t>
  </si>
  <si>
    <t>DÃ©cÃ¨s entre 2008 et 2013</t>
  </si>
  <si>
    <t>DECE9908</t>
  </si>
  <si>
    <t>DÃ©cÃ¨s entre 1999 et 2008</t>
  </si>
  <si>
    <t>Nombre de dÃ©cÃ¨s entre 01/01/1999 et 01/01/2008</t>
  </si>
  <si>
    <t>DECE9099</t>
  </si>
  <si>
    <t>DÃ©cÃ¨s entre 1990 et 1999</t>
  </si>
  <si>
    <t>Nombre de dÃ©cÃ¨s entre RP1990 et RP1999</t>
  </si>
  <si>
    <t>DECE8290</t>
  </si>
  <si>
    <t>DÃ©cÃ¨s entre 1982 et 1990</t>
  </si>
  <si>
    <t>Nombre de dÃ©cÃ¨s entre RP1982 et RP1990</t>
  </si>
  <si>
    <t>DECE7582</t>
  </si>
  <si>
    <t>DÃ©cÃ¨s entre 1975 et 1982</t>
  </si>
  <si>
    <t>Nombre de dÃ©cÃ¨s entre RP1975 et RP1982</t>
  </si>
  <si>
    <t>DECE6875</t>
  </si>
  <si>
    <t>DÃ©cÃ¨s entre 1968 et 1975</t>
  </si>
  <si>
    <t>Nombre de dÃ©cÃ¨s entre RP1968 et RP1975</t>
  </si>
  <si>
    <t>D99_LOG</t>
  </si>
  <si>
    <t>Logements en 1999 (dnbt)</t>
  </si>
  <si>
    <t>Nombre de logements</t>
  </si>
  <si>
    <t>D90_LOG</t>
  </si>
  <si>
    <t>Logements en 1990 (dnbt)</t>
  </si>
  <si>
    <t>D82_LOG</t>
  </si>
  <si>
    <t>Logements en 1982 (dnbt)</t>
  </si>
  <si>
    <t>D75_LOG</t>
  </si>
  <si>
    <t>Logements en 1975 (dnbt)</t>
  </si>
  <si>
    <t>D68_LOG</t>
  </si>
  <si>
    <t>Logements en 1968 (dnbt)</t>
  </si>
  <si>
    <t>D99_RP</t>
  </si>
  <si>
    <t>RÃ©sidences principales (MÃ©nages) en 1999 (dnbt)</t>
  </si>
  <si>
    <t>Nombre de rÃ©sidences principales ou de mÃ©nages (le nombre de mÃ©nages est Ã©gal au nombre de rÃ©sidences principales)</t>
  </si>
  <si>
    <t>D90_RP</t>
  </si>
  <si>
    <t>RÃ©sidences principales (MÃ©nages) en 1990 (dnbt)</t>
  </si>
  <si>
    <t>D82_RP</t>
  </si>
  <si>
    <t>RÃ©sidences principales (MÃ©nages) en 1982 (dnbt)</t>
  </si>
  <si>
    <t>D75_RP</t>
  </si>
  <si>
    <t>RÃ©sidences principales (MÃ©nages) en 1975 (dnbt)</t>
  </si>
  <si>
    <t>D68_RP</t>
  </si>
  <si>
    <t>RÃ©sidences principales (MÃ©nages) en 1968 (dnbt)</t>
  </si>
  <si>
    <t>D99_RSECOCC</t>
  </si>
  <si>
    <t>RÃ©s secondaires et logts occasionnels en 1999 (dnbt)</t>
  </si>
  <si>
    <t>Nombre de rÃ©sidences secondaires et logements occasionnels</t>
  </si>
  <si>
    <t>D90_RSECOCC</t>
  </si>
  <si>
    <t>RÃ©s secondaires et logts occasionnels en 1990 (dnbt)</t>
  </si>
  <si>
    <t>D82_RSECOCC</t>
  </si>
  <si>
    <t>RÃ©s secondaires et logts occasionnels en 1982 (dnbt)</t>
  </si>
  <si>
    <t>D75_RSECOCC</t>
  </si>
  <si>
    <t>RÃ©s secondaires et logts occasionnels en 1975 (dnbt)</t>
  </si>
  <si>
    <t>D68_RSECOCC</t>
  </si>
  <si>
    <t>RÃ©s secondaires et logts occasionnels en 1968 (dnbt)</t>
  </si>
  <si>
    <t>D99_LOGVAC</t>
  </si>
  <si>
    <t>Logements vacants en 1999 (dnbt)</t>
  </si>
  <si>
    <t>Nombre de logements vacants</t>
  </si>
  <si>
    <t>D90_LOGVAC</t>
  </si>
  <si>
    <t>Logements vacants en 1990 (dnbt)</t>
  </si>
  <si>
    <t>D82_LOGVAC</t>
  </si>
  <si>
    <t>Logements vacants en 1982 (dnbt)</t>
  </si>
  <si>
    <t>D75_LOGVAC</t>
  </si>
  <si>
    <t>Logements vacants en 1975 (dnbt)</t>
  </si>
  <si>
    <t>D68_LOGVAC</t>
  </si>
  <si>
    <t>Logements vacants en 1968 (dnbt)</t>
  </si>
  <si>
    <t>D99_PMEN</t>
  </si>
  <si>
    <t>Pop MÃ©nages (Pop RÃ©s princ) en 1999 (dnbt)</t>
  </si>
  <si>
    <t>Nombre de personnes des mÃ©nages  ou nombre de personnes des rÃ©sidences principales (le nombre de personnes des mÃ©nages est Ã©gal au nombre de personnes des rÃ©sidences principales)</t>
  </si>
  <si>
    <t>D90_NPER_RP</t>
  </si>
  <si>
    <t>Pop MÃ©nages (Pop RÃ©s princ) en 1990 (dnbt)</t>
  </si>
  <si>
    <t>Nombre de personnes des mÃ©nages ou nombre de personnes des rÃ©sidences principales (le nombre de personnes des mÃ©nages est Ã©gal au nombre de personnes des rÃ©sidences principales)</t>
  </si>
  <si>
    <t>D82_NPER_RP</t>
  </si>
  <si>
    <t>Pop MÃ©nages (Pop RÃ©s princ) en 1982 (dnbt)</t>
  </si>
  <si>
    <t>D75_NPER_RP</t>
  </si>
  <si>
    <t>Pop MÃ©nages (Pop RÃ©s princ) en 1975 (dnbt)</t>
  </si>
  <si>
    <t>D68_NPER_RP</t>
  </si>
  <si>
    <t>Pop MÃ©nages (Pop RÃ©s princ) en 1968 (dnbt)</t>
  </si>
  <si>
    <t>NAISD14</t>
  </si>
  <si>
    <t>Naissances domiciliÃ©es en 2014</t>
  </si>
  <si>
    <t>Nombre de naissances domiciliÃ©es au domicile de la mÃ¨re en 2014</t>
  </si>
  <si>
    <t>NAISD15</t>
  </si>
  <si>
    <t>Naissances domiciliÃ©es en 2015</t>
  </si>
  <si>
    <t>Nombre de naissances domiciliÃ©es au domicile de la mÃ¨re en 2015</t>
  </si>
  <si>
    <t>NAISD16</t>
  </si>
  <si>
    <t>Naissances domiciliÃ©es en 2016</t>
  </si>
  <si>
    <t>Nombre de naissances domiciliÃ©es au domicile de la mÃ¨re en 2016</t>
  </si>
  <si>
    <t>NAISD17</t>
  </si>
  <si>
    <t>Naissances domiciliÃ©es en 2017</t>
  </si>
  <si>
    <t>Nombre de naissances domiciliÃ©es au domicile de la mÃ¨re en 2017</t>
  </si>
  <si>
    <t>NAISD18</t>
  </si>
  <si>
    <t>Naissances domiciliÃ©es en 2018</t>
  </si>
  <si>
    <t>Nombre de naissances domiciliÃ©es au domicile de la mÃ¨re en 2018</t>
  </si>
  <si>
    <t>NAISD19</t>
  </si>
  <si>
    <t>Naissances domiciliÃ©es en 2019</t>
  </si>
  <si>
    <t>Nombre de naissances domiciliÃ©es au domicile de la mÃ¨re en 2019</t>
  </si>
  <si>
    <t>NAISD20</t>
  </si>
  <si>
    <t>Naissances domiciliÃ©es en 2020</t>
  </si>
  <si>
    <t>Nombre de naissances domiciliÃ©es au domicile de la mÃ¨re en 2020</t>
  </si>
  <si>
    <t>DECESD14</t>
  </si>
  <si>
    <t>DÃ©cÃ¨s domiciliÃ©s en 2014</t>
  </si>
  <si>
    <t>Nombre de dÃ©cÃ¨s domiciliÃ©s au domicile du dÃ©funt en 2014</t>
  </si>
  <si>
    <t>DECESD15</t>
  </si>
  <si>
    <t>DÃ©cÃ¨s domiciliÃ©s en 2015</t>
  </si>
  <si>
    <t>Nombre de dÃ©cÃ¨s domiciliÃ©s au domicile du dÃ©funt en 2015</t>
  </si>
  <si>
    <t>DECESD16</t>
  </si>
  <si>
    <t>DÃ©cÃ¨s domiciliÃ©s en 2016</t>
  </si>
  <si>
    <t>Nombre de dÃ©cÃ¨s domiciliÃ©s au domicile du dÃ©funt en 2016</t>
  </si>
  <si>
    <t>DECESD17</t>
  </si>
  <si>
    <t>DÃ©cÃ¨s domiciliÃ©s en 2017</t>
  </si>
  <si>
    <t>Nombre de dÃ©cÃ¨s domiciliÃ©s au domicile du dÃ©funt en 2017</t>
  </si>
  <si>
    <t>DECESD18</t>
  </si>
  <si>
    <t>DÃ©cÃ¨s domiciliÃ©s en 2018</t>
  </si>
  <si>
    <t>Nombre de dÃ©cÃ¨s domiciliÃ©s au domicile du dÃ©funt en 2018</t>
  </si>
  <si>
    <t>DECESD19</t>
  </si>
  <si>
    <t>DÃ©cÃ¨s domiciliÃ©s en 2019</t>
  </si>
  <si>
    <t>Nombre de dÃ©cÃ¨s domiciliÃ©s au domicile du dÃ©funt en 2019</t>
  </si>
  <si>
    <t>DECESD20</t>
  </si>
  <si>
    <t>DÃ©cÃ¨s domiciliÃ©s en 2020</t>
  </si>
  <si>
    <t>Nombre de dÃ©cÃ¨s domiciliÃ©s au domicile du dÃ©funt en 2020</t>
  </si>
  <si>
    <t>NBMENFISC18</t>
  </si>
  <si>
    <t>Nombre de mÃ©nages fiscaux</t>
  </si>
  <si>
    <t>NBPERSMENFISC18</t>
  </si>
  <si>
    <t>Nombre de personnes dans les mÃ©nages fiscaux</t>
  </si>
  <si>
    <t>MED18</t>
  </si>
  <si>
    <t>MÃ©diane du niveau vie (â‚¬)</t>
  </si>
  <si>
    <t>MÃ©diane du niveau de vie (â‚¬)</t>
  </si>
  <si>
    <t>PIMP18</t>
  </si>
  <si>
    <t>Part des mÃ©nages fiscaux imposÃ©s (%)</t>
  </si>
  <si>
    <t>TP6018</t>
  </si>
  <si>
    <t>Taux de pauvretÃ©-Ensemble (%)</t>
  </si>
  <si>
    <t>TP60AGE118</t>
  </si>
  <si>
    <t>Taux de pauvretÃ©-moins de 30 ans (%)</t>
  </si>
  <si>
    <t>Taux de pauvretÃ© des personnes dans les mÃ©nages dont le rÃ©fÃ©rent fiscal a moins de 30 ans (%)</t>
  </si>
  <si>
    <t>TP60AGE218</t>
  </si>
  <si>
    <t>Taux de pauvretÃ©-30 Ã  39 ans  (%)</t>
  </si>
  <si>
    <t>Taux de pauvretÃ© des personnes dans les mÃ©nages dont le rÃ©fÃ©rent fiscal a de 30 Ã  39 ans (%)</t>
  </si>
  <si>
    <t>TP60AGE318</t>
  </si>
  <si>
    <t>Taux de pauvretÃ©-40 Ã  49 ans (%)</t>
  </si>
  <si>
    <t>Taux de pauvretÃ© des personnes dans les mÃ©nages dont le rÃ©fÃ©rent fiscal a de 40 Ã  49 ans (%)</t>
  </si>
  <si>
    <t>TP60AGE418</t>
  </si>
  <si>
    <t>Taux de pauvretÃ©-50 Ã  59 ans (%)</t>
  </si>
  <si>
    <t>Taux de pauvretÃ© des personnes dans les mÃ©nages dont le rÃ©fÃ©rent fiscal a de 50 Ã  59 ans (%)</t>
  </si>
  <si>
    <t>TP60AGE518</t>
  </si>
  <si>
    <t>Taux de pauvretÃ©-60 Ã  74 ans (%)</t>
  </si>
  <si>
    <t>Taux de pauvretÃ© des personnes dans les mÃ©nages dont le rÃ©fÃ©rent fiscal a de 60 Ã  74 ans (%)</t>
  </si>
  <si>
    <t>TP60AGE618</t>
  </si>
  <si>
    <t>Taux de pauvretÃ©-75 ans ou plus (%)</t>
  </si>
  <si>
    <t>Taux de pauvretÃ© des personnes dans les mÃ©nages dont le rÃ©fÃ©rent fiscal a 75 ans ou plus (%)</t>
  </si>
  <si>
    <t>TP60TOL118</t>
  </si>
  <si>
    <t>Taux de pauvretÃ©-propriÃ©taires (%)</t>
  </si>
  <si>
    <t>Taux de pauvretÃ© des personnes dans les mÃ©nages propriÃ©taires de leur logement (%)</t>
  </si>
  <si>
    <t>TP60TOL218</t>
  </si>
  <si>
    <t>Taux de pauvretÃ©-locataires (%)</t>
  </si>
  <si>
    <t>Taux de pauvretÃ© des personnes dans les mÃ©nages locataires de leur logement (%)</t>
  </si>
  <si>
    <t>PACT18</t>
  </si>
  <si>
    <t>Part des revenus d'activitÃ© (%)</t>
  </si>
  <si>
    <t>PTSA18</t>
  </si>
  <si>
    <t>dont part des salaires et traitements (%)</t>
  </si>
  <si>
    <t>PCHO18</t>
  </si>
  <si>
    <t>dont part des indemnitÃ©s de chÃ´mage (%)</t>
  </si>
  <si>
    <t>PBEN18</t>
  </si>
  <si>
    <t>dont part des revenus des activitÃ©s non salariÃ©es (%)</t>
  </si>
  <si>
    <t>PPEN18</t>
  </si>
  <si>
    <t>Part des pensions, retraites et rentes (%)</t>
  </si>
  <si>
    <t>PPAT18</t>
  </si>
  <si>
    <t>Part des revenus du patrimoine et autres revenus (%)</t>
  </si>
  <si>
    <t>Part des revenus du patrimoine et des autres revenus (%)</t>
  </si>
  <si>
    <t>PPSOC18</t>
  </si>
  <si>
    <t>Part de l'ensemble des prestations sociales (%)</t>
  </si>
  <si>
    <t>PPFAM18</t>
  </si>
  <si>
    <t>dont part des prestations familiales (%)</t>
  </si>
  <si>
    <t>PPMINI18</t>
  </si>
  <si>
    <t>dont part des minima sociaux (%)</t>
  </si>
  <si>
    <t>PPLOGT18</t>
  </si>
  <si>
    <t>dont part des prestations logement (%)</t>
  </si>
  <si>
    <t>PIMPOT18</t>
  </si>
  <si>
    <t>Part des impÃ´ts (%)</t>
  </si>
  <si>
    <t>D118</t>
  </si>
  <si>
    <t>1er dÃ©cile du niveau de vie (â‚¬)</t>
  </si>
  <si>
    <t>D918</t>
  </si>
  <si>
    <t>9e dÃ©cile du niveau de vie (â‚¬)</t>
  </si>
  <si>
    <t>RD18</t>
  </si>
  <si>
    <t>Rapport interdÃ©cile 9e dÃ©cile/1er dÃ©cile</t>
  </si>
  <si>
    <t>SNHM19</t>
  </si>
  <si>
    <t>Salaire net horaire moyen en 2019 (â‚¬)</t>
  </si>
  <si>
    <t>SNHMC19</t>
  </si>
  <si>
    <t>Salaire net hor. Moy. Cadres sup. en 2019 (â‚¬)</t>
  </si>
  <si>
    <t>Salaire net horaire moyen des cadres, professions intellectuelles supÃ©rieures et des chefs d'entreprises salariÃ©s en 2019 (â‚¬)</t>
  </si>
  <si>
    <t>SNHMP19</t>
  </si>
  <si>
    <t>Salaire net hor. moy. prof inter. en 2019 (â‚¬)</t>
  </si>
  <si>
    <t>Salaire net horaire moyen des professions intermÃ©diaires en 2019 (â‚¬)</t>
  </si>
  <si>
    <t>SNHME19</t>
  </si>
  <si>
    <t>Salaire net hor. moy. employÃ©s en 2019 (â‚¬)</t>
  </si>
  <si>
    <t>Salaire net horaire moyen des employÃ©s en 2019 (â‚¬)</t>
  </si>
  <si>
    <t>SNHMO19</t>
  </si>
  <si>
    <t>Salaire net hor. moy. ouvriers en 2019 (â‚¬)</t>
  </si>
  <si>
    <t>Salaire net horaire moyen des ouvriers en 2019 (â‚¬)</t>
  </si>
  <si>
    <t>SNHMF19</t>
  </si>
  <si>
    <t>Salaire net horaire moyen F en 2019 (â‚¬)</t>
  </si>
  <si>
    <t>Salaire net horaire moyen des femmes en 2019 (â‚¬)</t>
  </si>
  <si>
    <t>SNHMFC19</t>
  </si>
  <si>
    <t>Salaire net hor. moy. F cadres sup. en 2019 (â‚¬)</t>
  </si>
  <si>
    <t>Salaire net horaire moyen des femmes cadres, professions intellectuelles supÃ©rieures et des chefs d'entreprises salariÃ©s en 2019 (â‚¬)</t>
  </si>
  <si>
    <t>SNHMFP19</t>
  </si>
  <si>
    <t>Salaire net hor. moy. F prof inter. en 2019 (â‚¬)</t>
  </si>
  <si>
    <t>Salaire net horaire moyen des femmes exerÃ§ant une profession intermÃ©diaire en 2019 (â‚¬)</t>
  </si>
  <si>
    <t>SNHMFE19</t>
  </si>
  <si>
    <t>Salaire net hor. moy. F employÃ©s en 2019 (â‚¬)</t>
  </si>
  <si>
    <t>Salaire net horaire moyen des femmes employÃ©es en 2019 (â‚¬)</t>
  </si>
  <si>
    <t>SNHMFO19</t>
  </si>
  <si>
    <t>Salaire net hor. moy. F ouvriers en 2019 (â‚¬)</t>
  </si>
  <si>
    <t>Salaire net horaire moyen des femmes ouvriÃ¨res en 2019 (â‚¬)</t>
  </si>
  <si>
    <t>SNHMH19</t>
  </si>
  <si>
    <t>Salaire net horaire moyen H en 2019 (â‚¬)</t>
  </si>
  <si>
    <t>Salaire net horaire moyen des hommes en 2019 (â‚¬)</t>
  </si>
  <si>
    <t>SNHMHC19</t>
  </si>
  <si>
    <t>Salaire net hor. moy. H cadres sup. en 2019 (â‚¬)</t>
  </si>
  <si>
    <t>Salaire net horaire moyen des hommes cadres, professions intellectuelles supÃ©rieures et des chefs d'entreprises salariÃ©s en 2019 (â‚¬)</t>
  </si>
  <si>
    <t>SNHMHP19</t>
  </si>
  <si>
    <t>Salaire net hor. moy. H prof inter. en 2019 (â‚¬)</t>
  </si>
  <si>
    <t>Salaire net horaire moyen des hommes exerÃ§ant une profession intermÃ©diaire en 2019 (â‚¬)</t>
  </si>
  <si>
    <t>SNHMHE19</t>
  </si>
  <si>
    <t>Salaire net hor. moy. H employÃ©s en 2019 (â‚¬)</t>
  </si>
  <si>
    <t>Salaire net horaire moyen des hommes employÃ©s en 2019 (â‚¬)</t>
  </si>
  <si>
    <t>SNHMHO19</t>
  </si>
  <si>
    <t>Salaire net hor. moy. H ouvriers en 2019 (â‚¬)</t>
  </si>
  <si>
    <t>Salaire net horaire moyen des hommes ouvriers en 2019 (â‚¬)</t>
  </si>
  <si>
    <t>SNHM1819</t>
  </si>
  <si>
    <t>Salaire net horaire moyen 18 Ã  25 ans en 2019 (â‚¬)</t>
  </si>
  <si>
    <t>Salaire net horaire moyen des personnes de 18 Ã  25 ans en 2019 (â‚¬)</t>
  </si>
  <si>
    <t>SNHM2619</t>
  </si>
  <si>
    <t>Salaire net horaire moyen 26 Ã  50 ans en 2019 (â‚¬)</t>
  </si>
  <si>
    <t>Salaire net horaire moyen des personnes de 26 Ã  50 ans en 2019 (â‚¬)</t>
  </si>
  <si>
    <t>SNHM5019</t>
  </si>
  <si>
    <t>Salaire net horaire moyen plus de 50 ans en 2019 (â‚¬)</t>
  </si>
  <si>
    <t>Salaire net horaire moyen des personnes de plus de 50 ans en 2019 (â‚¬)</t>
  </si>
  <si>
    <t>SNHMF1819</t>
  </si>
  <si>
    <t>Salaire net horaire moyen F 18 Ã  25 ans en 2019 (â‚¬)</t>
  </si>
  <si>
    <t>Salaire net horaire moyen des femmes de 18 Ã  25 ans en 2019 (â‚¬)</t>
  </si>
  <si>
    <t>SNHMF2619</t>
  </si>
  <si>
    <t>Salaire net horaire moyen F 26 Ã  50 ans en 2019 (â‚¬)</t>
  </si>
  <si>
    <t>Salaire net horaire moyen des femmes de 26 Ã  50 ans en 2019 (â‚¬)</t>
  </si>
  <si>
    <t>SNHMF5019</t>
  </si>
  <si>
    <t>Salaire net horaire moyen F plus de 50 ans en 2019 (â‚¬)</t>
  </si>
  <si>
    <t>Salaire net horaire moyen des femmes plus de 50 ans en 2019 (â‚¬)</t>
  </si>
  <si>
    <t>SNHMH1819</t>
  </si>
  <si>
    <t>Salaire net horaire moyen H 18 Ã  25 ans en 2019 (â‚¬)</t>
  </si>
  <si>
    <t>Salaire net horaire moyen des hommes  de 18 Ã  25 ans en 2019 (â‚¬)</t>
  </si>
  <si>
    <t>SNHMH2619</t>
  </si>
  <si>
    <t>Salaire net horaire moyen H 26 Ã  50 ans en 2019 (â‚¬)</t>
  </si>
  <si>
    <t>Salaire net horaire moyen des hommes de 26 Ã  50 ans en 2019 (â‚¬)</t>
  </si>
  <si>
    <t>SNHMH5019</t>
  </si>
  <si>
    <t>Salaire net horaire moyen H plus de 50 ans en 2019 (â‚¬)</t>
  </si>
  <si>
    <t>Salaire net horaire moyen des hommes de plus de 50 ans en 2019 (â‚¬)</t>
  </si>
  <si>
    <t>ETTOT18</t>
  </si>
  <si>
    <t>Total Ets actifs fin 2018</t>
  </si>
  <si>
    <t>Total des Ã©tablissements actifs fin 2018</t>
  </si>
  <si>
    <t>ETAZ18</t>
  </si>
  <si>
    <t>Ets actifs agriculture fin 2018</t>
  </si>
  <si>
    <t>Etablissements actifs de l'agriculture, sylviculture et pÃªche fin 2018</t>
  </si>
  <si>
    <t>ETBE18</t>
  </si>
  <si>
    <t>Ets actifs industrie fin 2018</t>
  </si>
  <si>
    <t>Etablissements actifs de l'industrie fin 2018</t>
  </si>
  <si>
    <t>ETFZ18</t>
  </si>
  <si>
    <t>Ets actifs construction fin 2018</t>
  </si>
  <si>
    <t>Etablissements actifs de la construction fin 2018</t>
  </si>
  <si>
    <t>ETGU18</t>
  </si>
  <si>
    <t>Ets actifs commerce et services marchands fin 2018</t>
  </si>
  <si>
    <t>Etablissements actifs du commerce, transports et services marchands fin 2018</t>
  </si>
  <si>
    <t>ETGZ18</t>
  </si>
  <si>
    <t>dont Ets actifs commerce fin 2018</t>
  </si>
  <si>
    <t>dont Etablissements actifs du commerce et rÃ©paration auto fin 2018</t>
  </si>
  <si>
    <t>ETOQ18</t>
  </si>
  <si>
    <t>Ets actifs services non marchands fin 2018</t>
  </si>
  <si>
    <t>Etablissements actifs des services non marchands (administration publique, enseignement, santÃ© et action sociale) fin 2018</t>
  </si>
  <si>
    <t>ETTEF018</t>
  </si>
  <si>
    <t>Ets actifs sans salariÃ© fin 2018</t>
  </si>
  <si>
    <t>Etablissements actifs sans salariÃ© fin 2018</t>
  </si>
  <si>
    <t>ETAZ018</t>
  </si>
  <si>
    <t>Ets actifs agriculture sans salariÃ© fin 2018</t>
  </si>
  <si>
    <t>Etablissements actifs de l'agriculture, sylviculture et pÃªche sans salariÃ© fin 2018</t>
  </si>
  <si>
    <t>ETBE018</t>
  </si>
  <si>
    <t>Ets actifs industrie sans salariÃ© fin 2018</t>
  </si>
  <si>
    <t>Etablissements actifs de l'industrie sans salariÃ© fin 2018</t>
  </si>
  <si>
    <t>ETFZ018</t>
  </si>
  <si>
    <t>Ets actifs construction sans salariÃ© fin 2018</t>
  </si>
  <si>
    <t>Etablissements actifs de la construction sans salariÃ© fin 2018</t>
  </si>
  <si>
    <t>ETGU018</t>
  </si>
  <si>
    <t>Ets actifs commerce et services marchands sans salariÃ© fin 2018</t>
  </si>
  <si>
    <t>Etablissements actifs du commerce, transports et services marchands sans salariÃ© fin 2018</t>
  </si>
  <si>
    <t>ETGZ018</t>
  </si>
  <si>
    <t>dont Ets actifs commerce sans salariÃ© fin 2018</t>
  </si>
  <si>
    <t>dont Etablissements actifs du commerce et rÃ©paration auto sans salariÃ© fin 2018</t>
  </si>
  <si>
    <t>ETOQ018</t>
  </si>
  <si>
    <t>Ets actifs services non marchands sans salariÃ© fin 2018</t>
  </si>
  <si>
    <t>Etablissements actifs des services non marchands (administration publique, enseignement, santÃ© et action sociale) sans salariÃ© fin 2018</t>
  </si>
  <si>
    <t>ETTEF118</t>
  </si>
  <si>
    <t>Ets actifs de 1 Ã  9 salariÃ©s fin 2018</t>
  </si>
  <si>
    <t>Etablissements actifs de 1 Ã  9 salariÃ©s fin 2018</t>
  </si>
  <si>
    <t>ETAZ118</t>
  </si>
  <si>
    <t>Ets actifs agriculture 1 Ã  9 salariÃ©s fin 2018</t>
  </si>
  <si>
    <t>Etablissements actifs de l'agriculture, sylviculture et pÃªche 1 Ã  9 salariÃ©s fin 2018</t>
  </si>
  <si>
    <t>ETBE118</t>
  </si>
  <si>
    <t>Ets actifs industrie 1 Ã  9 salariÃ©s fin 2018</t>
  </si>
  <si>
    <t>Etablissements actifs de l'industrie de 1 Ã  9 salariÃ©s fin 2018</t>
  </si>
  <si>
    <t>ETFZ118</t>
  </si>
  <si>
    <t>Ets actifs construction 1 Ã  9 sal fin 2018</t>
  </si>
  <si>
    <t>Etablissements actifs de la construction de 1 Ã  9 salariÃ©s fin 2018</t>
  </si>
  <si>
    <t>ETGU118</t>
  </si>
  <si>
    <t>Ets actifs commerce et services marchands 1 Ã  9 salariÃ©s fin 2018</t>
  </si>
  <si>
    <t>Etablissements actifs du commerce, transports et services marchands de 1 Ã  9 salariÃ©s fin 2018</t>
  </si>
  <si>
    <t>ETGZ118</t>
  </si>
  <si>
    <t>dont Ets actifs commerce 1 Ã  9 salariÃ©s fin 2018</t>
  </si>
  <si>
    <t>dont Etablissements actifs du commerce et rÃ©paration auto de 1 Ã  9 salariÃ©s fin 2018</t>
  </si>
  <si>
    <t>ETOQ118</t>
  </si>
  <si>
    <t>Ets actifs services non marchands 1 Ã  9 salariÃ©s fin 2018</t>
  </si>
  <si>
    <t>Etablissements actifs des services non marchands (administration publique, enseignement, santÃ© et action sociale) de 1 Ã  9 salariÃ©s fin 2018</t>
  </si>
  <si>
    <t>ETTEF1018</t>
  </si>
  <si>
    <t>Ets actifs de 10 Ã  19 salariÃ©s fin 2018</t>
  </si>
  <si>
    <t>Etablissements actifs de 10 Ã  19 salariÃ©s fin 2018</t>
  </si>
  <si>
    <t>ETAZ1018</t>
  </si>
  <si>
    <t>Ets actifs agriculture 10 Ã  19 sal fin 2018</t>
  </si>
  <si>
    <t>Etablissements actifs de l'agriculture, sylviculture et pÃªche de 10 Ã  19 salariÃ©s fin 2018</t>
  </si>
  <si>
    <t>ETBE1018</t>
  </si>
  <si>
    <t>Ets actifs industrie 10 Ã  19 sal fin 2018</t>
  </si>
  <si>
    <t>Etablissements actifs de l'industrie de 10 Ã  19 salariÃ©s fin 2018</t>
  </si>
  <si>
    <t>ETFZ1018</t>
  </si>
  <si>
    <t>Ets actifs construction 10 Ã  19 sal fin 2018</t>
  </si>
  <si>
    <t>Etablissements actifs de la construction de 10 Ã  19 salariÃ©s fin 2018</t>
  </si>
  <si>
    <t>ETGU1018</t>
  </si>
  <si>
    <t>Ets actifs commerce et services marchands 10 Ã  19 salariÃ©s fin 2018</t>
  </si>
  <si>
    <t>Etablissements actifs du commerce, transports et services marchands de 10 Ã  19 salariÃ©s fin 2018</t>
  </si>
  <si>
    <t>ETGZ1018</t>
  </si>
  <si>
    <t>dont Ets actifs commerce 10 Ã  19 salariÃ©s fin 2018</t>
  </si>
  <si>
    <t>dont Etablissements actifs du commerce et rÃ©paration auto de 10 Ã  19 salariÃ©s fin 2018</t>
  </si>
  <si>
    <t>ETOQ1018</t>
  </si>
  <si>
    <t>Ets actifs services non marchands 10 Ã  19 salariÃ©s fin 2018</t>
  </si>
  <si>
    <t>Etablissements actifs des services non marchands (administration publique, enseignement, santÃ© et action sociale) de 10 Ã  19 salariÃ©s fin 2018</t>
  </si>
  <si>
    <t>ETTEF2018</t>
  </si>
  <si>
    <t>Ets actifs de 20 Ã  49 salariÃ©s fin 2018</t>
  </si>
  <si>
    <t>Etablissements actifs de 20 Ã  49 salariÃ©s fin 2018</t>
  </si>
  <si>
    <t>ETAZ2018</t>
  </si>
  <si>
    <t>Ets actifs agriculture 20 Ã  49 sal fin 2018</t>
  </si>
  <si>
    <t>Etablissements actifs de l'agriculture, sylviculture et pÃªche de 20 Ã  49 salariÃ©s fin 2018</t>
  </si>
  <si>
    <t>ETBE2018</t>
  </si>
  <si>
    <t>Ets actifs industrie 20 Ã  49 sal fin 2018</t>
  </si>
  <si>
    <t>Etablissements actifs de l'industrie de 20 Ã  49 salariÃ©s fin 2018</t>
  </si>
  <si>
    <t>ETFZ2018</t>
  </si>
  <si>
    <t>Ets actifs construction 20 Ã  49 sal fin 2018</t>
  </si>
  <si>
    <t>Etablissements actifs de la construction de 20 Ã  49 salariÃ©s fin 2018</t>
  </si>
  <si>
    <t>ETGU2018</t>
  </si>
  <si>
    <t>Ets actifs commerce et services marchands 20 Ã  49 salariÃ©s fin 2018</t>
  </si>
  <si>
    <t>Etablissements actifs du commerce, transports et services marchands de 20 Ã  49 salariÃ©s fin 2018</t>
  </si>
  <si>
    <t>ETGZ2018</t>
  </si>
  <si>
    <t>dont Ets actifs commerce 20 Ã  49 salariÃ©s fin 2018</t>
  </si>
  <si>
    <t>dont Etablissements actifs du commerce et rÃ©paration auto de 20 Ã  49 salariÃ©s fin 2018</t>
  </si>
  <si>
    <t>ETOQ2018</t>
  </si>
  <si>
    <t>Ets actifs services non marchands 20 Ã  49 salariÃ©s fin 2018</t>
  </si>
  <si>
    <t>Etablissements actifs des services non marchands (administration publique, enseignement, santÃ© et action sociale) de 20 Ã  49 salariÃ©s fin 2018</t>
  </si>
  <si>
    <t>ETTEF5018</t>
  </si>
  <si>
    <t>Ets actifs de 50 salariÃ©s ou plus fin 2018</t>
  </si>
  <si>
    <t>Etablissements actifs de 50 salariÃ©s ou plus fin 2018</t>
  </si>
  <si>
    <t>ETAZ5018</t>
  </si>
  <si>
    <t>Ets actifs agriculture 50 sal ou plus fin 2018</t>
  </si>
  <si>
    <t>Etablissements actifs de l'agriculture, sylviculture et pÃªche de 50 salariÃ©s ou plus fin 2018</t>
  </si>
  <si>
    <t>ETBE5018</t>
  </si>
  <si>
    <t>Ets actifs industrie 50 sal ou plus fin 2018</t>
  </si>
  <si>
    <t>Etablissements actifs de l'industrie de 50 salariÃ©s ou plus fin 2018</t>
  </si>
  <si>
    <t>ETFZ5018</t>
  </si>
  <si>
    <t>Ets actifs construction 50 sal ou + fin 2018</t>
  </si>
  <si>
    <t>Etablissements actifs de la construction de 50 salariÃ©s ou plus fin 2018</t>
  </si>
  <si>
    <t>ETGU5018</t>
  </si>
  <si>
    <t>Ets actifs commerce et services marchands 50 sal ou plus fin 2018</t>
  </si>
  <si>
    <t>Etablissements actifs du commerce, transports et services marchands de 50 salariÃ©s ou plus fin 2018</t>
  </si>
  <si>
    <t>ETGZ5018</t>
  </si>
  <si>
    <t>dont Ets actifs commerce 50 sal ou plus fin 2018</t>
  </si>
  <si>
    <t>dont Etablissements actifs du commerce et rÃ©paration auto de 50 salariÃ©s ou plus fin 2018</t>
  </si>
  <si>
    <t>ETOQ5018</t>
  </si>
  <si>
    <t>Ets actifs services non marchands 50 sal ou plus fin 2018</t>
  </si>
  <si>
    <t>Etablissements actifs des services non marchands (administration publique, enseignement, santÃ© et action sociale) de 50 salariÃ©s ou plus fin 2018</t>
  </si>
  <si>
    <t>ETPTOT18</t>
  </si>
  <si>
    <t>Postes des Ets actifs fin 2018</t>
  </si>
  <si>
    <t>Nombre de postes des Ã©tablissements actifs fin 2018</t>
  </si>
  <si>
    <t>ETPAZ18</t>
  </si>
  <si>
    <t>Postes des Ets actifs agriculture fin 2018</t>
  </si>
  <si>
    <t>Nombre de postes des Ã©tablissements actifs de l'agriculture, sylviculture et pÃªche fin 2018</t>
  </si>
  <si>
    <t>ETPBE18</t>
  </si>
  <si>
    <t>Postes des Ets actifs de l'industrie fin 2018</t>
  </si>
  <si>
    <t>Nombre de postes des Ã©tablissements actifs de l'industrie fin 2018</t>
  </si>
  <si>
    <t>ETPFZ18</t>
  </si>
  <si>
    <t>Postes des Ets actifs de la construction fin 2018</t>
  </si>
  <si>
    <t>Nombre de postes des Ã©tablissements actifs de la construction fin 2018</t>
  </si>
  <si>
    <t>ETPGU18</t>
  </si>
  <si>
    <t>Postes des Ets actifs du commerce et services marchands fin 2018</t>
  </si>
  <si>
    <t>Nombre de postes des Ã©tablissements actifs du commerce, transports et services marchands fin 2018</t>
  </si>
  <si>
    <t>ETPGZ18</t>
  </si>
  <si>
    <t>dont Postes des Ets actifs du commerce   fin 2018</t>
  </si>
  <si>
    <t>dont Nombre de postes des Ã©tablissements actifs du commerce et rÃ©paration auto fin 2018</t>
  </si>
  <si>
    <t>ETPOQ18</t>
  </si>
  <si>
    <t>Postes des Ets actifs services non marchands fin 2018</t>
  </si>
  <si>
    <t>Nombre de postes des Ã©tablissements actifs des services non marchands (administration publique, enseignement, santÃ© et action sociale) fin 2018</t>
  </si>
  <si>
    <t>ETPTEF118</t>
  </si>
  <si>
    <t>Postes des Ets actifs de 1 Ã  9 salariÃ©s fin 2018</t>
  </si>
  <si>
    <t>Nombre de postes des Ã©tablissements actifs de 1 Ã  9 salariÃ©s fin 2018</t>
  </si>
  <si>
    <t>ETPAZ118</t>
  </si>
  <si>
    <t>Postes des Ets actifs agriculture 1 Ã  9 salariÃ©s fin 2018</t>
  </si>
  <si>
    <t>Nombre de postes des Ã©tablissements actifs de l'agriculture, sylviculture et pÃªche de 1 Ã  9 salariÃ©s fin 2018</t>
  </si>
  <si>
    <t>ETPBE118</t>
  </si>
  <si>
    <t>Postes des Ets actifs industrie 1 Ã  9 salariÃ©s fin 2018</t>
  </si>
  <si>
    <t>Nombre de postes des Ã©tablissements actifs de l'industrie de 1 Ã  9 salariÃ©s fin 2018</t>
  </si>
  <si>
    <t>ETPFZ118</t>
  </si>
  <si>
    <t>Postes des Ets actifs construction 1 Ã  9 sal fin 2018</t>
  </si>
  <si>
    <t>Nombre de postes des Ã©tablissements actifs de la construction de 1 Ã  9 salariÃ©s fin 2018</t>
  </si>
  <si>
    <t>ETPGU118</t>
  </si>
  <si>
    <t>Postes des Ets actifs commerce et services marchands 1 Ã  9 sal fin 2018</t>
  </si>
  <si>
    <t>Nombre de postes des Ã©tablissements actifs du commerce, transports et services marchands de 1 Ã  9 salariÃ©s fin 2018</t>
  </si>
  <si>
    <t>ETPGZ118</t>
  </si>
  <si>
    <t>dont Postes des Ets actifs commerce 1 Ã  9 salariÃ©s fin 2018</t>
  </si>
  <si>
    <t>dont Nombre de postes des Ã©tablissements actifs du commerce et rÃ©paration auto de 1 Ã  9 salariÃ©s fin 2018</t>
  </si>
  <si>
    <t>ETPOQ118</t>
  </si>
  <si>
    <t>Postes des Ets actifs services non marchands 1 Ã  9 salariÃ©s fin 2018</t>
  </si>
  <si>
    <t>Nombre de postes des Ã©tablissements actifs des services non marchands (administration publique, enseignement, santÃ© et action sociale) de 1 Ã  9 salariÃ©s fin 2018</t>
  </si>
  <si>
    <t>ETPTEF1018</t>
  </si>
  <si>
    <t>Postes des Ets actifs de 10 Ã  19 salariÃ©s fin 2018</t>
  </si>
  <si>
    <t>Nombre de postes des Ã©tablissements actifs de 10 Ã  19 salariÃ©s fin 2018</t>
  </si>
  <si>
    <t>ETPAZ1018</t>
  </si>
  <si>
    <t>Postes des Ets actifs agriculture 10 Ã  19 salariÃ©s fin 2018</t>
  </si>
  <si>
    <t>Nombre de postes des Ã©tablissements actifs de l'agriculture, sylviculture et pÃªche de 10 Ã  19 salariÃ©s fin 2018</t>
  </si>
  <si>
    <t>ETPBE1018</t>
  </si>
  <si>
    <t>Postes des Ets actifs industrie 10 Ã  19 sal fin 2018</t>
  </si>
  <si>
    <t>Nombre de postes des Ã©tablissements actifs de l'industrie de 10 Ã  19 salariÃ©s fin 2018</t>
  </si>
  <si>
    <t>ETPFZ1018</t>
  </si>
  <si>
    <t>Postes des Ets actifs construction 10 Ã  19 sal fin 2018</t>
  </si>
  <si>
    <t>Nombre de postes des Ã©tablissements actifs de la construction de 10 Ã  19 salariÃ©s fin 2018</t>
  </si>
  <si>
    <t>ETPGU1018</t>
  </si>
  <si>
    <t>Postes des Ets actifs commerce et services marchands 10 Ã  19 salariÃ©s fin 2018</t>
  </si>
  <si>
    <t>Nombre de postes des Ã©tablissements actifs du commerce, transports et services marchands de 10 Ã  19 salariÃ©s fin 2018</t>
  </si>
  <si>
    <t>ETPGZ1018</t>
  </si>
  <si>
    <t>dont Postes des Ets actifs commerce 10 Ã  19 salariÃ©s fin 2018</t>
  </si>
  <si>
    <t>dont Nombre de postes des Ã©tablissements actifs du commerce et rÃ©paration auto de 10 Ã  19 salariÃ©s fin 2018</t>
  </si>
  <si>
    <t>ETPOQ1018</t>
  </si>
  <si>
    <t>Postes des Ets actifs services non marchands 10 Ã  19 sal fin 2018</t>
  </si>
  <si>
    <t>Nombre de postes des Ã©tablissements actifs des services non marchands (administration publique, enseignement, santÃ© et action sociale) de 10 Ã  19 salariÃ©s fin 2018</t>
  </si>
  <si>
    <t>ETPTEF2018</t>
  </si>
  <si>
    <t>Postes des Ets actifs de 20 Ã  49 salariÃ©s fin 2018</t>
  </si>
  <si>
    <t>Nombre de postes des Ã©tablissements actifs de 20 Ã  49 salariÃ©s fin 2018</t>
  </si>
  <si>
    <t>ETPAZ2018</t>
  </si>
  <si>
    <t>Postes des Ets actifs agriculture 20 Ã  49 salariÃ©s fin 2018</t>
  </si>
  <si>
    <t>Nombre de postes des Ã©tablissements actifs de l'agriculture, sylviculture et pÃªche de 20 Ã  49 salariÃ©s fin 2018</t>
  </si>
  <si>
    <t>ETPBE2018</t>
  </si>
  <si>
    <t>Postes des Ets actifs industrie 20 Ã  49 sal fin 2018</t>
  </si>
  <si>
    <t>Nombre de postes des Ã©tablissements actifs de l'industrie de 20 Ã  49 salariÃ©s fin 2018</t>
  </si>
  <si>
    <t>ETPFZ2018</t>
  </si>
  <si>
    <t>Postes des Ets actifs construction 20 Ã  49 sal fin 2018</t>
  </si>
  <si>
    <t>Nombre de postes des Ã©tablissements actifs de la construction de 20 Ã  49 salariÃ©s fin 2018</t>
  </si>
  <si>
    <t>ETPGU2018</t>
  </si>
  <si>
    <t>Postes des Ets actifs commerce et services marchands 20 Ã  49 salariÃ©s fin 2018</t>
  </si>
  <si>
    <t>Nombre de postes des Ã©tablissements actifs du commerce, transports et services marchands de 20 Ã  49 salariÃ©s fin 2018</t>
  </si>
  <si>
    <t>ETPGZ2018</t>
  </si>
  <si>
    <t>dont Postes des Ets actifs commerce 20 Ã  49 salariÃ©s fin 2018</t>
  </si>
  <si>
    <t>dont Nombre de postes des Ã©tablissements actifs du commerce et rÃ©paration auto de 20 Ã  49 salariÃ©s fin 2018</t>
  </si>
  <si>
    <t>ETPOQ2018</t>
  </si>
  <si>
    <t>Postes des Ets actifs services non marchands 20 Ã  49 sal fin 2018</t>
  </si>
  <si>
    <t>Nombre de postes des Ã©tablissements actifs des services non marchands (administration publique, enseignement, santÃ© et action sociale) de 20 Ã  49 salariÃ©s fin 2018</t>
  </si>
  <si>
    <t>ETPTEF5018</t>
  </si>
  <si>
    <t>Postes des Ets actifs de 50 Ã  99 salariÃ©s fin 2018</t>
  </si>
  <si>
    <t>Nombre de postes des Ã©tablissements actifs de 50 Ã  99 salariÃ©s fin 2018</t>
  </si>
  <si>
    <t>ETPAZ5018</t>
  </si>
  <si>
    <t>Postes des Ets actifs agriculture 50 Ã  99 salariÃ©s fin 2018</t>
  </si>
  <si>
    <t>Nombre de postes des Ã©tablissements actifs de l'agriculture, sylviculture et pÃªche de 50 Ã  99 salariÃ©s fin 2018</t>
  </si>
  <si>
    <t>ETPBE5018</t>
  </si>
  <si>
    <t>Postes des Ets actifs industrie 50 Ã  99 sal fin 2018</t>
  </si>
  <si>
    <t>Nombre de postes des Ã©tablissements actifs de l'industrie de 50 Ã  99 salariÃ©s fin 2018</t>
  </si>
  <si>
    <t>ETPFZ5018</t>
  </si>
  <si>
    <t>Postes des Ets actifs construction 50 Ã  99 sal fin 2018</t>
  </si>
  <si>
    <t>Nombre de postes des Ã©tablissements actifs de la construction de 50 Ã  99 salariÃ©s fin 2018</t>
  </si>
  <si>
    <t>ETPGU5018</t>
  </si>
  <si>
    <t>Postes des Ets actifs commerce et services marchands 50 Ã  99 sal fin 2018</t>
  </si>
  <si>
    <t>Nombre de postes des Ã©tablissements actifs du commerce, transports et services marchands de 50 Ã  99 salariÃ©s fin 2018</t>
  </si>
  <si>
    <t>ETPGZ5018</t>
  </si>
  <si>
    <t>dont Postes des Ets actifs commerce 50 Ã  99 sal fin 2018</t>
  </si>
  <si>
    <t>dont Nombre de postes des Ã©tablissements actifs du commerce et rÃ©paration auto de 50 Ã  99 salariÃ©s fin 2018</t>
  </si>
  <si>
    <t>ETPOQ5018</t>
  </si>
  <si>
    <t>Postes des Ets actifs services non marchands 50 Ã  99 sal fin 2018</t>
  </si>
  <si>
    <t>Nombre de postes des Ã©tablissements actifs des services non marchands (administration publique, enseignement, santÃ© et action sociale) de 50 Ã  99 salariÃ©s fin 2018</t>
  </si>
  <si>
    <t>ETPTEFCP18</t>
  </si>
  <si>
    <t>Postes des Ets actifs de 100 salariÃ©s ou plus fin 2018</t>
  </si>
  <si>
    <t>Nombre de postes des Ã©tablissements actifs de 100 salariÃ©s ou plus fin 2018</t>
  </si>
  <si>
    <t>ETPAZCP18</t>
  </si>
  <si>
    <t>Postes des Ets actifs agriculture 100 sal ou + fin 2018</t>
  </si>
  <si>
    <t>Nombre de postes des Ã©tablissements actifs de l'agriculture, sylviculture et pÃªche de 100 salariÃ©s ou plus fin 2018</t>
  </si>
  <si>
    <t>ETPBECP18</t>
  </si>
  <si>
    <t>Postes des Ets actifs industrie 100 sal ou + fin 2018</t>
  </si>
  <si>
    <t>Nombre de postes des Ã©tablissements actifs de l'industrie de 100 salariÃ©s ou plus fin 2018</t>
  </si>
  <si>
    <t>ETPFZCP18</t>
  </si>
  <si>
    <t>Postes des Ets actifs construction 100 sal ou + fin 2018</t>
  </si>
  <si>
    <t>Nombre de postes des Ã©tablissements actifs de la construction de 100 salariÃ©s ou plus fin 2018</t>
  </si>
  <si>
    <t>ETPGUCP18</t>
  </si>
  <si>
    <t>Postes des Ets actifs commerce et services marchands 100 sal ou + fin 2018</t>
  </si>
  <si>
    <t>Nombre de postes des Ã©tablissements actifs du commerce, transports et services marchands de 100 salariÃ©s ou plus fin 2018</t>
  </si>
  <si>
    <t>ETPGZCP18</t>
  </si>
  <si>
    <t>dont Postes des Ets actifs commerce 100 sal ou + fin 2018</t>
  </si>
  <si>
    <t>dont Nombre de postes des Ã©tablissements actifs du commerce et rÃ©paration auto de 100 salariÃ©s ou plus fin 2018</t>
  </si>
  <si>
    <t>ETPOQCP18</t>
  </si>
  <si>
    <t>Postes des Ets actifs services non marchands 100 sal ou + fin 2018</t>
  </si>
  <si>
    <t>Nombre de postes des Ã©tablissements actifs des services non marchands (administration publique, enseignement, santÃ© et action sociale) de 100 salariÃ©s ou plus fin 2018</t>
  </si>
  <si>
    <t>ETPRES18</t>
  </si>
  <si>
    <t>Ets actifs sphÃ¨re prÃ©sentielle fin 2018</t>
  </si>
  <si>
    <t>Etablissements actifs de la sphÃ¨re prÃ©sentielle fin 2018</t>
  </si>
  <si>
    <t>ETNPRES18</t>
  </si>
  <si>
    <t>Ets actifs sphÃ¨re productive fin 2018</t>
  </si>
  <si>
    <t>Etablissements actifs de la sphÃ¨re productive fin 2018</t>
  </si>
  <si>
    <t>ETPRESPUB18</t>
  </si>
  <si>
    <t>Ets actifs sphÃ¨re prÃ©sentielle public fin 2018</t>
  </si>
  <si>
    <t>Etablissements actifs de la sphÃ¨re prÃ©sentielle du champ du domaine public fin 2018</t>
  </si>
  <si>
    <t>ETNPRESPUB18</t>
  </si>
  <si>
    <t>Ets actifs sphÃ¨re productive public fin 2018</t>
  </si>
  <si>
    <t>Etablissements actifs de la sphÃ¨re productive du champ du domaine public fin 2018</t>
  </si>
  <si>
    <t>ETPPRES18</t>
  </si>
  <si>
    <t>Postes Ets actifs sphÃ¨re prÃ©sentielle fin 2018</t>
  </si>
  <si>
    <t>Nombre de postes des Ã©tablissements actifs de la sphÃ¨re prÃ©sentielle fin 2018</t>
  </si>
  <si>
    <t>ETPNPRES18</t>
  </si>
  <si>
    <t>Postes Ets actifs sphÃ¨re productive fin 2018</t>
  </si>
  <si>
    <t>Nombre de postes des Ã©tablissements actifs de la sphÃ¨re productive fin 2018</t>
  </si>
  <si>
    <t>ETPPRESPUB18</t>
  </si>
  <si>
    <t>Postes Ets actifs sphÃ¨re prÃ©sentielle public fin 2018</t>
  </si>
  <si>
    <t>Nombre de postes des Ã©tablissements actifs de la sphÃ¨re prÃ©sentielle du champ du domaine public fin 2018</t>
  </si>
  <si>
    <t>ETPNPRESPUB18</t>
  </si>
  <si>
    <t>Postes Ets actifs sphÃ¨re productive public fin 2018</t>
  </si>
  <si>
    <t>Nombre de postes des Ã©tablissements actifs de la sphÃ¨re productive du champ du domaine public fin 2018</t>
  </si>
  <si>
    <t>ETASSMAT18</t>
  </si>
  <si>
    <t>Particuliers employeurs assistants mat fin 2018</t>
  </si>
  <si>
    <t>Nombre de particuliers employeurs d'assistants maternels fin 2018</t>
  </si>
  <si>
    <t>ETAUTRES18</t>
  </si>
  <si>
    <t>Particuliers employeurs autres fin 2018</t>
  </si>
  <si>
    <t>Nombre de particuliers employeurs autres activitÃ©s fin 2018</t>
  </si>
  <si>
    <t>ENNTOT20</t>
  </si>
  <si>
    <t>UnitÃ©s lÃ©gales au 31 dÃ©cembre 2019</t>
  </si>
  <si>
    <t>ENNBE20</t>
  </si>
  <si>
    <t>UnitÃ©s lÃ©gales de l'industrie au 31 dÃ©cembre 2019</t>
  </si>
  <si>
    <t>ENNFZ20</t>
  </si>
  <si>
    <t>UnitÃ©s lÃ©gales de la construction au 31 dÃ©cembre 2019</t>
  </si>
  <si>
    <t>ENNGI20</t>
  </si>
  <si>
    <t>UnitÃ©s lÃ©gales de commerce, transp, restau, hÃ©berg. au 31 dÃ©cembre 2019</t>
  </si>
  <si>
    <t>UnitÃ©s lÃ©gales de commerce, transports, hÃ©bergement et restauration au 31 dÃ©cembre 2019</t>
  </si>
  <si>
    <t>ENNJZ20</t>
  </si>
  <si>
    <t>UnitÃ©s lÃ©gales dâ€™information et communication au 31 dÃ©cembre 2019</t>
  </si>
  <si>
    <t>UnitÃ©s lÃ©gales de lâ€™information et de la communication au 31 dÃ©cembre 2019</t>
  </si>
  <si>
    <t>ENNKZ20</t>
  </si>
  <si>
    <t>UnitÃ©s lÃ©gales dâ€™activitÃ©s financiÃ¨res et d'assurance au 31 dÃ©cembre 2019</t>
  </si>
  <si>
    <t>ENNLZ20</t>
  </si>
  <si>
    <t>UnitÃ©s lÃ©gales dâ€™activitÃ©s immobiliÃ¨res au 31 dÃ©cembre 2019</t>
  </si>
  <si>
    <t>ENNMN20</t>
  </si>
  <si>
    <t>UnitÃ©s lÃ©gales dâ€™activitÃ©s spÃ©cialisÃ©es, scient et techn, et activitÃ©s de serv adm et de soutien au 31 dÃ©cembre 2019</t>
  </si>
  <si>
    <t>UnitÃ©s lÃ©gales dâ€™activitÃ©s spÃ©cialisÃ©es, scientifiques et techniques, et activitÃ©s de services administratifs et de soutien au 31 dÃ©cembre 2019</t>
  </si>
  <si>
    <t>ENNOQ20</t>
  </si>
  <si>
    <t>UnitÃ©s lÃ©gales du secteur adm publ, enseign, santÃ© et action sociale au 31 dÃ©cembre 2019</t>
  </si>
  <si>
    <t>UnitÃ©s lÃ©gales du secteur administration publique, enseignement, santÃ© humaine et action sociale au 31 dÃ©cembre 2019</t>
  </si>
  <si>
    <t>ENNRU20</t>
  </si>
  <si>
    <t>UnitÃ©s lÃ©gales des autres activitÃ©s de services au 31 dÃ©cembre 2019</t>
  </si>
  <si>
    <t>ENCTOT20</t>
  </si>
  <si>
    <t>CrÃ©ations d'entr. en 2020</t>
  </si>
  <si>
    <t>CrÃ©ations d'entreprises en 2020</t>
  </si>
  <si>
    <t>ENCBE20</t>
  </si>
  <si>
    <t>CrÃ©ations d'entr. de l'industrie en 2020</t>
  </si>
  <si>
    <t>CrÃ©ations d'entreprises de l'industrie en 2020</t>
  </si>
  <si>
    <t>ENCFZ20</t>
  </si>
  <si>
    <t>CrÃ©ations d'entr. de la construction en 2020</t>
  </si>
  <si>
    <t>CrÃ©ations d'entreprises de la construction en 2020</t>
  </si>
  <si>
    <t>ENCGI20</t>
  </si>
  <si>
    <t>CrÃ©ations d'entr. de comm, transp, restau hÃ©berg. en 2020</t>
  </si>
  <si>
    <t>CrÃ©ations d'entreprises de commerce, transports, hÃ©bergement et restauration en 2020</t>
  </si>
  <si>
    <t>ENCJZ20</t>
  </si>
  <si>
    <t>CrÃ©ations d'entr. dâ€™information et communication en 2020</t>
  </si>
  <si>
    <t>CrÃ©ations d'entreprises de lâ€™information et de la communication en 2020</t>
  </si>
  <si>
    <t>ENCKZ20</t>
  </si>
  <si>
    <t>CrÃ©ations d'entr. dâ€™activitÃ©s financiÃ¨res et d'assurance en 2020</t>
  </si>
  <si>
    <t>CrÃ©ations d'entreprises dâ€™activitÃ©s financiÃ¨res et d'assurance en 2020</t>
  </si>
  <si>
    <t>ENCLZ20</t>
  </si>
  <si>
    <t>CrÃ©ations d'entr. dâ€™activitÃ©s immobiliÃ¨res en 2020</t>
  </si>
  <si>
    <t>CrÃ©ations d'entreprises dâ€™activitÃ©s immobiliÃ¨res en 2020</t>
  </si>
  <si>
    <t>ENCMN20</t>
  </si>
  <si>
    <t>CrÃ©ations d'entr. dâ€™activitÃ©s spÃ©cialisÃ©es, scient et techn, et activitÃ©s de serv adm et de soutien en 2020</t>
  </si>
  <si>
    <t>CrÃ©ations d'entreprises dâ€™activitÃ©s spÃ©cialisÃ©es, scientifiques et techniques, et activitÃ©s de services administratifs et de soutien en 2020</t>
  </si>
  <si>
    <t>ENCOQ20</t>
  </si>
  <si>
    <t>CrÃ©ations d'entr. du secteur adm publ, enseign, santÃ© et action sociale en 2020</t>
  </si>
  <si>
    <t>CrÃ©ations d'entreprises du secteur administration publique, enseignement, santÃ© humaine et action sociale en 2020</t>
  </si>
  <si>
    <t>ENCRU20</t>
  </si>
  <si>
    <t>CrÃ©ations d'entr. des autres activitÃ©s de services en 2020</t>
  </si>
  <si>
    <t>CrÃ©ations d'entreprises des autres activitÃ©s de services en 2020</t>
  </si>
  <si>
    <t>ENCTOT19</t>
  </si>
  <si>
    <t>CrÃ©ations d'entr. en 2019</t>
  </si>
  <si>
    <t>CrÃ©ations d'entreprises en 2019</t>
  </si>
  <si>
    <t>ENCTOT18</t>
  </si>
  <si>
    <t>CrÃ©ations d'entr. en 2018</t>
  </si>
  <si>
    <t>CrÃ©ations d'entreprises en 2018</t>
  </si>
  <si>
    <t>ENCTOT17</t>
  </si>
  <si>
    <t>CrÃ©ations d'entr. en 2017</t>
  </si>
  <si>
    <t>CrÃ©ations d'entreprises en 2017</t>
  </si>
  <si>
    <t>ENCTOT16</t>
  </si>
  <si>
    <t>CrÃ©ations d'entr. en 2016</t>
  </si>
  <si>
    <t>CrÃ©ations d'entreprises en 2016</t>
  </si>
  <si>
    <t>ENCTOT15</t>
  </si>
  <si>
    <t>CrÃ©ations d'entr. en 2015</t>
  </si>
  <si>
    <t>CrÃ©ations d'entreprises en 2015</t>
  </si>
  <si>
    <t>ENCTOT14</t>
  </si>
  <si>
    <t>CrÃ©ations d'entr. en 2014</t>
  </si>
  <si>
    <t>CrÃ©ations d'entreprises en 2014</t>
  </si>
  <si>
    <t>ENCTOT13</t>
  </si>
  <si>
    <t>CrÃ©ations d'entr. en 2013</t>
  </si>
  <si>
    <t>CrÃ©ations d'entreprises en 2013</t>
  </si>
  <si>
    <t>ENCTOT12</t>
  </si>
  <si>
    <t>CrÃ©ations d'entr. en 2012</t>
  </si>
  <si>
    <t>CrÃ©ations d'entreprises en 2012</t>
  </si>
  <si>
    <t>ENCTOT11</t>
  </si>
  <si>
    <t>CrÃ©ations d'entr. en 2011</t>
  </si>
  <si>
    <t>CrÃ©ations d'entreprises en 2011</t>
  </si>
  <si>
    <t>ENCITOT20</t>
  </si>
  <si>
    <t>CrÃ©ations d'entr. ind. en 2020</t>
  </si>
  <si>
    <t>CrÃ©ations d'entreprises individuelles en 2020</t>
  </si>
  <si>
    <t>ENCIBE20</t>
  </si>
  <si>
    <t>CrÃ©at. d'entr. ind. de l'industrie en 2020</t>
  </si>
  <si>
    <t>CrÃ©ations d'entreprises individuelles de l'industrie en 2020</t>
  </si>
  <si>
    <t>ENCIFZ20</t>
  </si>
  <si>
    <t>CrÃ©at. d'entr. ind. de la construction en 2020</t>
  </si>
  <si>
    <t>CrÃ©ations d'entreprises individuelles de la construction en 2020</t>
  </si>
  <si>
    <t>ENCIGI20</t>
  </si>
  <si>
    <t>CrÃ©at. d'entr. ind. de comm, transp, restau hÃ©berg. en 2020</t>
  </si>
  <si>
    <t>CrÃ©ations d'entreprises individuelles de commerce, transports, hÃ©bergement et restauration en 2020</t>
  </si>
  <si>
    <t>ENCIJZ20</t>
  </si>
  <si>
    <t>CrÃ©at. d'entr. ind. dâ€™information et communication en 2020</t>
  </si>
  <si>
    <t>CrÃ©ations d'entreprises individuelles de lâ€™information et de la communication en 2020</t>
  </si>
  <si>
    <t>ENCIKZ20</t>
  </si>
  <si>
    <t>CrÃ©at. d'entr. ind. dâ€™activitÃ©s financiÃ¨res et d'assurance en 2020</t>
  </si>
  <si>
    <t>CrÃ©ations d'entreprises individuelles dâ€™activitÃ©s financiÃ¨res et d'assurance en 2020</t>
  </si>
  <si>
    <t>ENCILZ20</t>
  </si>
  <si>
    <t>CrÃ©at. d'entr. ind. dâ€™activitÃ©s immobiliÃ¨res en 2020</t>
  </si>
  <si>
    <t>CrÃ©ations d'entreprises individuelles dâ€™activitÃ©s immobiliÃ¨res en 2020</t>
  </si>
  <si>
    <t>ENCIMN20</t>
  </si>
  <si>
    <t>CrÃ©at. d'entr. ind. dâ€™activitÃ©s spÃ©cialisÃ©es, scient et techn, et activitÃ©s de serv adm et de soutien en 2020</t>
  </si>
  <si>
    <t>CrÃ©ations d'entreprises individuelles dâ€™activitÃ©s spÃ©cialisÃ©es, scientifiques et techniques, et activitÃ©s de services administratifs et de soutien en 2020</t>
  </si>
  <si>
    <t>ENCIOQ20</t>
  </si>
  <si>
    <t>CrÃ©at. d'entr. ind. du secteur adm publ, enseign, santÃ© et action sociale en 2020</t>
  </si>
  <si>
    <t>CrÃ©ations d'entreprises individuelles du secteur administration publique, enseignement, santÃ© humaine et action sociale en 2020</t>
  </si>
  <si>
    <t>ENCIRU20</t>
  </si>
  <si>
    <t>CrÃ©at. d'entr. ind. des autres activitÃ©s de services en 2020</t>
  </si>
  <si>
    <t>CrÃ©ations d'entreprises individuelles des autres activitÃ©s de services en 2020</t>
  </si>
  <si>
    <t>ENCITOT19</t>
  </si>
  <si>
    <t>CrÃ©ations d'entr. ind. en 2019</t>
  </si>
  <si>
    <t>CrÃ©ations d'entreprises individuelles en 2019</t>
  </si>
  <si>
    <t>ENCITOT18</t>
  </si>
  <si>
    <t>CrÃ©ations d'entr. ind. en 2018</t>
  </si>
  <si>
    <t>CrÃ©ations d'entreprises individuelles en 2018</t>
  </si>
  <si>
    <t>ENCITOT17</t>
  </si>
  <si>
    <t>CrÃ©ations d'entr. ind. en 2017</t>
  </si>
  <si>
    <t>CrÃ©ations d'entreprises individuelles en 2017</t>
  </si>
  <si>
    <t>ENCITOT16</t>
  </si>
  <si>
    <t>CrÃ©ations d'entr. ind. en 2016</t>
  </si>
  <si>
    <t>CrÃ©ations d'entreprises individuelles en 2016</t>
  </si>
  <si>
    <t>ENCITOT15</t>
  </si>
  <si>
    <t>CrÃ©ations d'entr. ind. en 2015</t>
  </si>
  <si>
    <t>CrÃ©ations d'entreprises individuelles en 2015</t>
  </si>
  <si>
    <t>ENCITOT14</t>
  </si>
  <si>
    <t>CrÃ©ations d'entr. ind. en 2014</t>
  </si>
  <si>
    <t>CrÃ©ations d'entreprises individuelles en 2014</t>
  </si>
  <si>
    <t>ENCITOT13</t>
  </si>
  <si>
    <t>CrÃ©ations d'entr. ind. en 2013</t>
  </si>
  <si>
    <t>CrÃ©ations d'entreprises individuelles en 2013</t>
  </si>
  <si>
    <t>ENCITOT12</t>
  </si>
  <si>
    <t>CrÃ©ations d'entr. ind. en 2012</t>
  </si>
  <si>
    <t>CrÃ©ations d'entreprises individuelles en 2012</t>
  </si>
  <si>
    <t>ENCITOT11</t>
  </si>
  <si>
    <t>CrÃ©ations d'entr. ind. en 2011</t>
  </si>
  <si>
    <t>CrÃ©ations d'entreprises individuelles en 2011</t>
  </si>
  <si>
    <t>ETNTOT20</t>
  </si>
  <si>
    <t>Ã‰tablissements au 31 dÃ©cembre 2019</t>
  </si>
  <si>
    <t>ETNBE20</t>
  </si>
  <si>
    <t>Ets de l'industrie au 31 dÃ©cembre 2019</t>
  </si>
  <si>
    <t>Ã‰tablissements de l'industrie au 31 dÃ©cembre 2019</t>
  </si>
  <si>
    <t>ETNFZ20</t>
  </si>
  <si>
    <t>Ets de la construction au 31 dÃ©cembre 2019</t>
  </si>
  <si>
    <t>Ã‰tablissements de la construction au 31 dÃ©cembre 2019</t>
  </si>
  <si>
    <t>ETNGI20</t>
  </si>
  <si>
    <t>Ets de comm, transp, restau hÃ©berg. au 31 dÃ©cembre 2019</t>
  </si>
  <si>
    <t>Ã‰tablissements de commerce, transports, hÃ©bergement et restauration au 31 dÃ©cembre 2019</t>
  </si>
  <si>
    <t>ETNJZ20</t>
  </si>
  <si>
    <t>Ets dâ€™information et communication au 31 dÃ©cembre 2019</t>
  </si>
  <si>
    <t>Ã‰tablissements de lâ€™information et de la communication au 31 dÃ©cembre 2019</t>
  </si>
  <si>
    <t>ETNKZ20</t>
  </si>
  <si>
    <t>Ets dâ€™activitÃ©s financiÃ¨res et d'assurance au 31 dÃ©cembre 2019</t>
  </si>
  <si>
    <t>Ã‰tablissements dâ€™activitÃ©s financiÃ¨res et d'assurance au 31 dÃ©cembre 2019</t>
  </si>
  <si>
    <t>ETNLZ20</t>
  </si>
  <si>
    <t>Ets dâ€™activitÃ©s immobiliÃ¨res au 31 dÃ©cembre 2019</t>
  </si>
  <si>
    <t>Ã‰tablissements dâ€™activitÃ©s immobiliÃ¨res au 31 dÃ©cembre 2019</t>
  </si>
  <si>
    <t>ETNMN20</t>
  </si>
  <si>
    <t>Ets dâ€™activitÃ©s spÃ©cialisÃ©es, scient et techn, et activitÃ©s de serv adm et de soutien au 31 dÃ©cembre 2019</t>
  </si>
  <si>
    <t>Ã‰tablissements dâ€™activitÃ©s spÃ©cialisÃ©es, scientifiques et techniques, et activitÃ©s de services administratifs et de soutien au 31 dÃ©cembre 2019</t>
  </si>
  <si>
    <t>ETNOQ20</t>
  </si>
  <si>
    <t>Ets du secteur adm publ, enseign, santÃ© et action sociale au 31 dÃ©cembre 2019</t>
  </si>
  <si>
    <t>Ã‰tablissements du secteur administration publique, enseignement, santÃ© humaine et action sociale au 31 dÃ©cembre 2019</t>
  </si>
  <si>
    <t>ETNRU20</t>
  </si>
  <si>
    <t>Ets des autres activitÃ©s de services au 31 dÃ©cembre 2019</t>
  </si>
  <si>
    <t>Ã‰tablissements des autres activitÃ©s de services au 31 dÃ©cembre 2019</t>
  </si>
  <si>
    <t>ETCTOT20</t>
  </si>
  <si>
    <t>CrÃ©ations d'ets en 2020</t>
  </si>
  <si>
    <t>CrÃ©ations d'Ã©tablissements en 2020</t>
  </si>
  <si>
    <t>ETCBE20</t>
  </si>
  <si>
    <t>CrÃ©ations d'ets de l'industrie en 2020</t>
  </si>
  <si>
    <t>CrÃ©ations d'Ã©tablissements de l'industrie en 2020</t>
  </si>
  <si>
    <t>ETCFZ20</t>
  </si>
  <si>
    <t>CrÃ©ations d'ets de la construction en 2020</t>
  </si>
  <si>
    <t>CrÃ©ations d'Ã©tablissements de la construction en 2020</t>
  </si>
  <si>
    <t>ETCGI20</t>
  </si>
  <si>
    <t>CrÃ©ations d'ets de comm, transp, restau hÃ©berg. en 2020</t>
  </si>
  <si>
    <t>CrÃ©ations d'Ã©tablissements de commerce, transports, hÃ©bergement et restauration en 2020</t>
  </si>
  <si>
    <t>ETCJZ20</t>
  </si>
  <si>
    <t>CrÃ©ations d'ets dâ€™information et communication en 2020</t>
  </si>
  <si>
    <t>CrÃ©ations d'Ã©tablissements de lâ€™information et de la communication en 2020</t>
  </si>
  <si>
    <t>ETCKZ20</t>
  </si>
  <si>
    <t>CrÃ©ations d'ets dâ€™activitÃ©s financiÃ¨res et d'assurance en 2020</t>
  </si>
  <si>
    <t>CrÃ©ations d'Ã©tablissements dâ€™activitÃ©s financiÃ¨res et d'assurance en 2020</t>
  </si>
  <si>
    <t>ETCLZ20</t>
  </si>
  <si>
    <t>CrÃ©ations d'ets dâ€™activitÃ©s immobiliÃ¨res en 2020</t>
  </si>
  <si>
    <t>CrÃ©ations d'Ã©tablissements dâ€™activitÃ©s immobiliÃ¨res en 2020</t>
  </si>
  <si>
    <t>ETCMN20</t>
  </si>
  <si>
    <t>CrÃ©ations d'ets dâ€™activitÃ©s spÃ©cialisÃ©es, scient et techn, et activitÃ©s de serv adm et de soutien en 2020</t>
  </si>
  <si>
    <t>CrÃ©ations d'Ã©tablissements dâ€™activitÃ©s spÃ©cialisÃ©es, scientifiques et techniques, et activitÃ©s de services administratifs et de soutien en 2020</t>
  </si>
  <si>
    <t>ETCOQ20</t>
  </si>
  <si>
    <t>CrÃ©ations d'ets du secteur adm publ, enseign, santÃ© et action sociale en 2020</t>
  </si>
  <si>
    <t>CrÃ©ations d'Ã©tablissements du secteur administration publique, enseignement, santÃ© humaine et action sociale en 2020</t>
  </si>
  <si>
    <t>ETCRU20</t>
  </si>
  <si>
    <t>CrÃ©ations d'ets des autres activitÃ©s de services en 2020</t>
  </si>
  <si>
    <t>CrÃ©ations d'Ã©tablissements des autres activitÃ©s de services en 2020</t>
  </si>
  <si>
    <t>ETCTOT19</t>
  </si>
  <si>
    <t>CrÃ©ations d'ets en 2019</t>
  </si>
  <si>
    <t>CrÃ©ations d'Ã©tablissements en 2019</t>
  </si>
  <si>
    <t>ETCBE19</t>
  </si>
  <si>
    <t>CrÃ©ations d'ets de l'industrie en 2019</t>
  </si>
  <si>
    <t>CrÃ©ations d'Ã©tablissements de l'industrie en 2019</t>
  </si>
  <si>
    <t>ETCFZ19</t>
  </si>
  <si>
    <t>CrÃ©ations d'ets de la construction en 2019</t>
  </si>
  <si>
    <t>CrÃ©ations d'Ã©tablissements de la construction en 2019</t>
  </si>
  <si>
    <t>ETCGI19</t>
  </si>
  <si>
    <t>CrÃ©ations d'ets de comm, transp, restau hÃ©berg. en 2019</t>
  </si>
  <si>
    <t>CrÃ©ations d'Ã©tablissements de commerce, transports, hÃ©bergement et restauration en 2019</t>
  </si>
  <si>
    <t>ETCJZ19</t>
  </si>
  <si>
    <t>CrÃ©ations d'ets dâ€™information et communication en 2019</t>
  </si>
  <si>
    <t>CrÃ©ations d'Ã©tablissements de lâ€™information et de la communication en 2019</t>
  </si>
  <si>
    <t>ETCKZ19</t>
  </si>
  <si>
    <t>CrÃ©ations d'ets dâ€™activitÃ©s financiÃ¨res et d'assurance en 2019</t>
  </si>
  <si>
    <t>CrÃ©ations d'Ã©tablissements dâ€™activitÃ©s financiÃ¨res et d'assurance en 2019</t>
  </si>
  <si>
    <t>ETCLZ19</t>
  </si>
  <si>
    <t>CrÃ©ations d'ets dâ€™activitÃ©s immobiliÃ¨res en 2019</t>
  </si>
  <si>
    <t>CrÃ©ations d'Ã©tablissements dâ€™activitÃ©s immobiliÃ¨res en 2019</t>
  </si>
  <si>
    <t>ETCMN19</t>
  </si>
  <si>
    <t>CrÃ©ations d'ets dâ€™activitÃ©s spÃ©cialisÃ©es, scient et techn, et activitÃ©s de serv adm et de soutien en 2019</t>
  </si>
  <si>
    <t>CrÃ©ations d'Ã©tablissements dâ€™activitÃ©s spÃ©cialisÃ©es, scientifiques et techniques, et activitÃ©s de services administratifs et de soutien en 2019</t>
  </si>
  <si>
    <t>ETCOQ19</t>
  </si>
  <si>
    <t>CrÃ©ations d'ets du secteur adm publ, enseign, santÃ© et action sociale en 2019</t>
  </si>
  <si>
    <t>CrÃ©ations d'Ã©tablissements du secteur administration publique, enseignement, santÃ© humaine et action sociale en 2019</t>
  </si>
  <si>
    <t>ETCRU19</t>
  </si>
  <si>
    <t>CrÃ©ations d'ets des autres activitÃ©s de services en 2019</t>
  </si>
  <si>
    <t>CrÃ©ations d'Ã©tablissements des autres activitÃ©s de services en 2019</t>
  </si>
  <si>
    <t>ETCTOT18</t>
  </si>
  <si>
    <t>CrÃ©ations d'ets en 2018</t>
  </si>
  <si>
    <t>CrÃ©ations d'Ã©tablissements en 2018</t>
  </si>
  <si>
    <t>ETCBE18</t>
  </si>
  <si>
    <t>CrÃ©ations d'ets de l'industrie en 2018</t>
  </si>
  <si>
    <t>CrÃ©ations d'Ã©tablissements de l'industrie en 2018</t>
  </si>
  <si>
    <t>ETCFZ18</t>
  </si>
  <si>
    <t>CrÃ©ations d'ets de la construction en 2018</t>
  </si>
  <si>
    <t>CrÃ©ations d'Ã©tablissements de la construction en 2018</t>
  </si>
  <si>
    <t>ETCGI18</t>
  </si>
  <si>
    <t>CrÃ©ations d'ets de comm, transp, restau hÃ©berg. en 2018</t>
  </si>
  <si>
    <t>CrÃ©ations d'Ã©tablissements de commerce, transports, hÃ©bergement et restauration en 2018</t>
  </si>
  <si>
    <t>ETCJZ18</t>
  </si>
  <si>
    <t>CrÃ©ations d'ets dâ€™information et communication en 2018</t>
  </si>
  <si>
    <t>CrÃ©ations d'Ã©tablissements de lâ€™information et de la communication en 2018</t>
  </si>
  <si>
    <t>ETCKZ18</t>
  </si>
  <si>
    <t>CrÃ©ations d'ets dâ€™activitÃ©s financiÃ¨res et d'assurance en 2018</t>
  </si>
  <si>
    <t>CrÃ©ations d'Ã©tablissements dâ€™activitÃ©s financiÃ¨res et d'assurance en 2018</t>
  </si>
  <si>
    <t>ETCLZ18</t>
  </si>
  <si>
    <t>CrÃ©ations d'ets dâ€™activitÃ©s immobiliÃ¨res en 2018</t>
  </si>
  <si>
    <t>CrÃ©ations d'Ã©tablissements dâ€™activitÃ©s immobiliÃ¨res en 2018</t>
  </si>
  <si>
    <t>ETCMN18</t>
  </si>
  <si>
    <t>CrÃ©ations d'ets dâ€™activitÃ©s spÃ©cialisÃ©es, scient et techn, et activitÃ©s de serv adm et de soutien en 2018</t>
  </si>
  <si>
    <t>CrÃ©ations d'Ã©tablissements dâ€™activitÃ©s spÃ©cialisÃ©es, scientifiques et techniques, et activitÃ©s de services administratifs et de soutien en 2018</t>
  </si>
  <si>
    <t>ETCOQ18</t>
  </si>
  <si>
    <t>CrÃ©ations d'ets du secteur adm publ, enseign, santÃ© et action sociale en 2018</t>
  </si>
  <si>
    <t>CrÃ©ations d'Ã©tablissements du secteur administration publique, enseignement, santÃ© humaine et action sociale en 2018</t>
  </si>
  <si>
    <t>ETCRU18</t>
  </si>
  <si>
    <t>CrÃ©ations d'ets des autres activitÃ©s de services en 2018</t>
  </si>
  <si>
    <t>CrÃ©ations d'Ã©tablissements des autres activitÃ©s de services en 2018</t>
  </si>
  <si>
    <t>ETCTOT17</t>
  </si>
  <si>
    <t>CrÃ©ations d'ets en 2017</t>
  </si>
  <si>
    <t>CrÃ©ations d'Ã©tablissements en 2017</t>
  </si>
  <si>
    <t>ETCBE17</t>
  </si>
  <si>
    <t>CrÃ©ations d'ets de l'industrie en 2017</t>
  </si>
  <si>
    <t>CrÃ©ations d'Ã©tablissements de l'industrie en 2017</t>
  </si>
  <si>
    <t>ETCFZ17</t>
  </si>
  <si>
    <t>CrÃ©ations d'ets de la construction en 2017</t>
  </si>
  <si>
    <t>CrÃ©ations d'Ã©tablissements de la construction en 2017</t>
  </si>
  <si>
    <t>ETCGI17</t>
  </si>
  <si>
    <t>CrÃ©ations d'ets de comm, transp, restau hÃ©berg. en 2017</t>
  </si>
  <si>
    <t>CrÃ©ations d'Ã©tablissements de commerce, transports, hÃ©bergement et restauration en 2017</t>
  </si>
  <si>
    <t>ETCJZ17</t>
  </si>
  <si>
    <t>CrÃ©ations d'ets dâ€™information et communication en 2017</t>
  </si>
  <si>
    <t>CrÃ©ations d'Ã©tablissements de lâ€™information et de la communication en 2017</t>
  </si>
  <si>
    <t>ETCKZ17</t>
  </si>
  <si>
    <t>CrÃ©ations d'ets dâ€™activitÃ©s financiÃ¨res et d'assurance en 2017</t>
  </si>
  <si>
    <t>CrÃ©ations d'Ã©tablissements dâ€™activitÃ©s financiÃ¨res et d'assurance en 2017</t>
  </si>
  <si>
    <t>ETCLZ17</t>
  </si>
  <si>
    <t>CrÃ©ations d'ets dâ€™activitÃ©s immobiliÃ¨res en 2017</t>
  </si>
  <si>
    <t>CrÃ©ations d'Ã©tablissements dâ€™activitÃ©s immobiliÃ¨res en 2017</t>
  </si>
  <si>
    <t>ETCMN17</t>
  </si>
  <si>
    <t>CrÃ©ations d'ets dâ€™activitÃ©s spÃ©cialisÃ©es, scient et techn, et activitÃ©s de serv adm et de soutien en 2017</t>
  </si>
  <si>
    <t>CrÃ©ations d'Ã©tablissements dâ€™activitÃ©s spÃ©cialisÃ©es, scientifiques et techniques, et activitÃ©s de services administratifs et de soutien en 2017</t>
  </si>
  <si>
    <t>ETCOQ17</t>
  </si>
  <si>
    <t>CrÃ©ations d'ets du secteur adm publ, enseign, santÃ© et action sociale en 2017</t>
  </si>
  <si>
    <t>CrÃ©ations d'Ã©tablissements du secteur administration publique, enseignement, santÃ© humaine et action sociale en 2017</t>
  </si>
  <si>
    <t>ETCRU17</t>
  </si>
  <si>
    <t>CrÃ©ations d'ets des autres activitÃ©s de services en 2017</t>
  </si>
  <si>
    <t>CrÃ©ations d'Ã©tablissements des autres activitÃ©s de services en 2017</t>
  </si>
  <si>
    <t>ETCTOT16</t>
  </si>
  <si>
    <t>CrÃ©ations d'ets en 2016</t>
  </si>
  <si>
    <t>CrÃ©ations d'Ã©tablissements en 2016</t>
  </si>
  <si>
    <t>ETCBE16</t>
  </si>
  <si>
    <t>CrÃ©ations d'ets de l'industrie en 2016</t>
  </si>
  <si>
    <t>CrÃ©ations d'Ã©tablissements de l'industrie en 2016</t>
  </si>
  <si>
    <t>ETCFZ16</t>
  </si>
  <si>
    <t>CrÃ©ations d'ets de la construction en 2016</t>
  </si>
  <si>
    <t>CrÃ©ations d'Ã©tablissements de la construction en 2016</t>
  </si>
  <si>
    <t>ETCGI16</t>
  </si>
  <si>
    <t>CrÃ©ations d'ets de comm, transp, restau hÃ©berg. en 2016</t>
  </si>
  <si>
    <t>CrÃ©ations d'Ã©tablissements de commerce, transports, hÃ©bergement et restauration en 2016</t>
  </si>
  <si>
    <t>ETCJZ16</t>
  </si>
  <si>
    <t>CrÃ©ations d'ets dâ€™information et communication en 2016</t>
  </si>
  <si>
    <t>CrÃ©ations d'Ã©tablissements de lâ€™information et de la communication en 2016</t>
  </si>
  <si>
    <t>ETCKZ16</t>
  </si>
  <si>
    <t>CrÃ©ations d'ets dâ€™activitÃ©s financiÃ¨res et d'assurance en 2016</t>
  </si>
  <si>
    <t>CrÃ©ations d'Ã©tablissements dâ€™activitÃ©s financiÃ¨res et d'assurance en 2016</t>
  </si>
  <si>
    <t>ETCLZ16</t>
  </si>
  <si>
    <t>CrÃ©ations d'ets dâ€™activitÃ©s immobiliÃ¨res en 2016</t>
  </si>
  <si>
    <t>CrÃ©ations d'Ã©tablissements dâ€™activitÃ©s immobiliÃ¨res en 2016</t>
  </si>
  <si>
    <t>ETCMN16</t>
  </si>
  <si>
    <t>CrÃ©ations d'ets dâ€™activitÃ©s spÃ©cialisÃ©es, scient et techn, et activitÃ©s de serv adm et de soutien en 2016</t>
  </si>
  <si>
    <t>CrÃ©ations d'Ã©tablissements dâ€™activitÃ©s spÃ©cialisÃ©es, scientifiques et techniques, et activitÃ©s de services administratifs et de soutien en 2016</t>
  </si>
  <si>
    <t>ETCOQ16</t>
  </si>
  <si>
    <t>CrÃ©ations d'ets du secteur adm publ, enseign, santÃ© et action sociale en 2016</t>
  </si>
  <si>
    <t>CrÃ©ations d'Ã©tablissements du secteur administration publique, enseignement, santÃ© humaine et action sociale en 2016</t>
  </si>
  <si>
    <t>ETCRU16</t>
  </si>
  <si>
    <t>CrÃ©ations d'ets des autres activitÃ©s de services en 2016</t>
  </si>
  <si>
    <t>CrÃ©ations d'Ã©tablissements des autres activitÃ©s de services en 2016</t>
  </si>
  <si>
    <t>ETCTOT15</t>
  </si>
  <si>
    <t>CrÃ©ations d'ets en 2015</t>
  </si>
  <si>
    <t>CrÃ©ations d'Ã©tablissements en 2015</t>
  </si>
  <si>
    <t>ETCBE15</t>
  </si>
  <si>
    <t>CrÃ©ations d'ets de l'industrie en 2015</t>
  </si>
  <si>
    <t>CrÃ©ations d'Ã©tablissements de l'industrie en 2015</t>
  </si>
  <si>
    <t>ETCFZ15</t>
  </si>
  <si>
    <t>CrÃ©ations d'ets de la construction en 2015</t>
  </si>
  <si>
    <t>CrÃ©ations d'Ã©tablissements de la construction en 2015</t>
  </si>
  <si>
    <t>ETCGI15</t>
  </si>
  <si>
    <t>CrÃ©ations d'ets de comm, transp, restau hÃ©berg. en 2015</t>
  </si>
  <si>
    <t>CrÃ©ations d'Ã©tablissements de commerce, transports, hÃ©bergement et restauration en 2015</t>
  </si>
  <si>
    <t>ETCJZ15</t>
  </si>
  <si>
    <t>CrÃ©ations d'ets dâ€™information et communication en 2015</t>
  </si>
  <si>
    <t>CrÃ©ations d'Ã©tablissements de lâ€™information et de la communication en 2015</t>
  </si>
  <si>
    <t>ETCKZ15</t>
  </si>
  <si>
    <t>CrÃ©ations d'ets dâ€™activitÃ©s financiÃ¨res et d'assurance en 2015</t>
  </si>
  <si>
    <t>CrÃ©ations d'Ã©tablissements dâ€™activitÃ©s financiÃ¨res et d'assurance en 2015</t>
  </si>
  <si>
    <t>ETCLZ15</t>
  </si>
  <si>
    <t>CrÃ©ations d'ets dâ€™activitÃ©s immobiliÃ¨res en 2015</t>
  </si>
  <si>
    <t>CrÃ©ations d'Ã©tablissements dâ€™activitÃ©s immobiliÃ¨res en 2015</t>
  </si>
  <si>
    <t>ETCMN15</t>
  </si>
  <si>
    <t>CrÃ©ations d'ets dâ€™activitÃ©s spÃ©cialisÃ©es, scient et techn, et activitÃ©s de serv adm et de soutien en 2015</t>
  </si>
  <si>
    <t>CrÃ©ations d'Ã©tablissements dâ€™activitÃ©s spÃ©cialisÃ©es, scientifiques et techniques, et activitÃ©s de services administratifs et de soutien en 2015</t>
  </si>
  <si>
    <t>ETCOQ15</t>
  </si>
  <si>
    <t>CrÃ©ations d'ets du secteur adm publ, enseign, santÃ© et action sociale en 2015</t>
  </si>
  <si>
    <t>CrÃ©ations d'Ã©tablissements du secteur administration publique, enseignement, santÃ© humaine et action sociale en 2015</t>
  </si>
  <si>
    <t>ETCRU15</t>
  </si>
  <si>
    <t>CrÃ©ations d'ets des autres activitÃ©s de services en 2015</t>
  </si>
  <si>
    <t>CrÃ©ations d'Ã©tablissements des autres activitÃ©s de services en 2015</t>
  </si>
  <si>
    <t>ETCTOT14</t>
  </si>
  <si>
    <t>CrÃ©ations d'ets en 2014</t>
  </si>
  <si>
    <t>CrÃ©ations d'Ã©tablissements en 2014</t>
  </si>
  <si>
    <t>ETCBE14</t>
  </si>
  <si>
    <t>CrÃ©ations d'ets de l'industrie en 2014</t>
  </si>
  <si>
    <t>CrÃ©ations d'Ã©tablissements de l'industrie en 2014</t>
  </si>
  <si>
    <t>ETCFZ14</t>
  </si>
  <si>
    <t>CrÃ©ations d'ets de la construction en 2014</t>
  </si>
  <si>
    <t>CrÃ©ations d'Ã©tablissements de la construction en 2014</t>
  </si>
  <si>
    <t>ETCGI14</t>
  </si>
  <si>
    <t>CrÃ©ations d'ets de comm, transp, restau hÃ©berg. en 2014</t>
  </si>
  <si>
    <t>CrÃ©ations d'Ã©tablissements de commerce, transports, hÃ©bergement et restauration en 2014</t>
  </si>
  <si>
    <t>ETCJZ14</t>
  </si>
  <si>
    <t>CrÃ©ations d'ets dâ€™information et communication en 2014</t>
  </si>
  <si>
    <t>CrÃ©ations d'Ã©tablissements de lâ€™information et de la communication en 2014</t>
  </si>
  <si>
    <t>ETCKZ14</t>
  </si>
  <si>
    <t>CrÃ©ations d'ets dâ€™activitÃ©s financiÃ¨res et d'assurance en 2014</t>
  </si>
  <si>
    <t>CrÃ©ations d'Ã©tablissements dâ€™activitÃ©s financiÃ¨res et d'assurance en 2014</t>
  </si>
  <si>
    <t>ETCLZ14</t>
  </si>
  <si>
    <t>CrÃ©ations d'ets dâ€™activitÃ©s immobiliÃ¨res en 2014</t>
  </si>
  <si>
    <t>CrÃ©ations d'Ã©tablissements dâ€™activitÃ©s immobiliÃ¨res en 2014</t>
  </si>
  <si>
    <t>ETCMN14</t>
  </si>
  <si>
    <t>CrÃ©ations d'ets dâ€™activitÃ©s spÃ©cialisÃ©es, scient et techn, et activitÃ©s de serv adm et de soutien en 2014</t>
  </si>
  <si>
    <t>CrÃ©ations d'Ã©tablissements dâ€™activitÃ©s spÃ©cialisÃ©es, scientifiques et techniques, et activitÃ©s de services administratifs et de soutien en 2014</t>
  </si>
  <si>
    <t>ETCOQ14</t>
  </si>
  <si>
    <t>CrÃ©ations d'ets du secteur adm publ, enseign, santÃ© et action sociale en 2014</t>
  </si>
  <si>
    <t>CrÃ©ations d'Ã©tablissements du secteur administration publique, enseignement, santÃ© humaine et action sociale en 2014</t>
  </si>
  <si>
    <t>ETCRU14</t>
  </si>
  <si>
    <t>CrÃ©ations d'ets des autres activitÃ©s de services en 2014</t>
  </si>
  <si>
    <t>CrÃ©ations d'Ã©tablissements des autres activitÃ©s de services en 2014</t>
  </si>
  <si>
    <t>ETCTOT13</t>
  </si>
  <si>
    <t>CrÃ©ations d'ets en 2013</t>
  </si>
  <si>
    <t>CrÃ©ations d'Ã©tablissements en 2013</t>
  </si>
  <si>
    <t>ETCBE13</t>
  </si>
  <si>
    <t>CrÃ©ations d'ets de l'industrie en 2013</t>
  </si>
  <si>
    <t>CrÃ©ations d'Ã©tablissements de l'industrie en 2013</t>
  </si>
  <si>
    <t>ETCFZ13</t>
  </si>
  <si>
    <t>CrÃ©ations d'ets de la construction en 2013</t>
  </si>
  <si>
    <t>CrÃ©ations d'Ã©tablissements de la construction en 2013</t>
  </si>
  <si>
    <t>ETCGI13</t>
  </si>
  <si>
    <t>CrÃ©ations d'ets de comm, transp, restau hÃ©berg. en 2013</t>
  </si>
  <si>
    <t>CrÃ©ations d'Ã©tablissements de commerce, transports, hÃ©bergement et restauration en 2013</t>
  </si>
  <si>
    <t>ETCJZ13</t>
  </si>
  <si>
    <t>CrÃ©ations d'ets dâ€™information et communication en 2013</t>
  </si>
  <si>
    <t>CrÃ©ations d'Ã©tablissements de lâ€™information et de la communication en 2013</t>
  </si>
  <si>
    <t>ETCKZ13</t>
  </si>
  <si>
    <t>CrÃ©ations d'ets dâ€™activitÃ©s financiÃ¨res et d'assurance en 2013</t>
  </si>
  <si>
    <t>CrÃ©ations d'Ã©tablissements dâ€™activitÃ©s financiÃ¨res et d'assurance en 2013</t>
  </si>
  <si>
    <t>ETCLZ13</t>
  </si>
  <si>
    <t>CrÃ©ations d'ets dâ€™activitÃ©s immobiliÃ¨res en 2013</t>
  </si>
  <si>
    <t>CrÃ©ations d'Ã©tablissements dâ€™activitÃ©s immobiliÃ¨res en 2013</t>
  </si>
  <si>
    <t>ETCMN13</t>
  </si>
  <si>
    <t>CrÃ©ations d'ets dâ€™activitÃ©s spÃ©cialisÃ©es, scient et techn, et activitÃ©s de serv adm et de soutien en 2013</t>
  </si>
  <si>
    <t>CrÃ©ations d'Ã©tablissements dâ€™activitÃ©s spÃ©cialisÃ©es, scientifiques et techniques, et activitÃ©s de services administratifs et de soutien en 2013</t>
  </si>
  <si>
    <t>ETCOQ13</t>
  </si>
  <si>
    <t>CrÃ©ations d'ets du secteur adm publ, enseign, santÃ© et action sociale en 2013</t>
  </si>
  <si>
    <t>CrÃ©ations d'Ã©tablissements du secteur administration publique, enseignement, santÃ© humaine et action sociale en 2013</t>
  </si>
  <si>
    <t>ETCRU13</t>
  </si>
  <si>
    <t>CrÃ©ations d'ets des autres activitÃ©s de services en 2013</t>
  </si>
  <si>
    <t>CrÃ©ations d'Ã©tablissements des autres activitÃ©s de services en 2013</t>
  </si>
  <si>
    <t>ETCTOT12</t>
  </si>
  <si>
    <t>CrÃ©ations d'ets en 2012</t>
  </si>
  <si>
    <t>CrÃ©ations d'Ã©tablissements en 2012</t>
  </si>
  <si>
    <t>ETCBE12</t>
  </si>
  <si>
    <t>CrÃ©ations d'ets de l'industrie en 2012</t>
  </si>
  <si>
    <t>CrÃ©ations d'Ã©tablissements de l'industrie en 2012</t>
  </si>
  <si>
    <t>ETCFZ12</t>
  </si>
  <si>
    <t>CrÃ©ations d'ets de la construction en 2012</t>
  </si>
  <si>
    <t>CrÃ©ations d'Ã©tablissements de la construction en 2012</t>
  </si>
  <si>
    <t>ETCGI12</t>
  </si>
  <si>
    <t>CrÃ©ations d'ets de comm, transp, restau hÃ©berg. en 2012</t>
  </si>
  <si>
    <t>CrÃ©ations d'Ã©tablissements de commerce, transports, hÃ©bergement et restauration en 2012</t>
  </si>
  <si>
    <t>ETCJZ12</t>
  </si>
  <si>
    <t>CrÃ©ations d'ets dâ€™information et communication en 2012</t>
  </si>
  <si>
    <t>CrÃ©ations d'Ã©tablissements de lâ€™information et de la communication en 2012</t>
  </si>
  <si>
    <t>ETCKZ12</t>
  </si>
  <si>
    <t>CrÃ©ations d'ets dâ€™activitÃ©s financiÃ¨res et d'assurance en 2012</t>
  </si>
  <si>
    <t>CrÃ©ations d'Ã©tablissements dâ€™activitÃ©s financiÃ¨res et d'assurance en 2012</t>
  </si>
  <si>
    <t>ETCLZ12</t>
  </si>
  <si>
    <t>CrÃ©ations d'ets dâ€™activitÃ©s immobiliÃ¨res en 2012</t>
  </si>
  <si>
    <t>CrÃ©ations d'Ã©tablissements dâ€™activitÃ©s immobiliÃ¨res en 2012</t>
  </si>
  <si>
    <t>ETCMN12</t>
  </si>
  <si>
    <t>CrÃ©ations d'ets dâ€™activitÃ©s spÃ©cialisÃ©es, scient et techn, et activitÃ©s de serv adm et de soutien en 2012</t>
  </si>
  <si>
    <t>CrÃ©ations d'Ã©tablissements dâ€™activitÃ©s spÃ©cialisÃ©es, scientifiques et techniques, et activitÃ©s de services administratifs et de soutien en 2012</t>
  </si>
  <si>
    <t>ETCOQ12</t>
  </si>
  <si>
    <t>CrÃ©ations d'ets du secteur adm publ, enseign, santÃ© et action sociale en 2012</t>
  </si>
  <si>
    <t>CrÃ©ations d'Ã©tablissements du secteur administration publique, enseignement, santÃ© humaine et action sociale en 2012</t>
  </si>
  <si>
    <t>ETCRU12</t>
  </si>
  <si>
    <t>CrÃ©ations d'ets des autres activitÃ©s de services en 2012</t>
  </si>
  <si>
    <t>CrÃ©ations d'Ã©tablissements des autres activitÃ©s de services en 2012</t>
  </si>
  <si>
    <t>ETCTOT11</t>
  </si>
  <si>
    <t>CrÃ©ations d'ets en 2011</t>
  </si>
  <si>
    <t>CrÃ©ations d'Ã©tablissements en 2011</t>
  </si>
  <si>
    <t>ETCBE11</t>
  </si>
  <si>
    <t>CrÃ©ations d'ets de l'industrie en 2011</t>
  </si>
  <si>
    <t>CrÃ©ations d'Ã©tablissements de l'industrie en 2011</t>
  </si>
  <si>
    <t>ETCFZ11</t>
  </si>
  <si>
    <t>CrÃ©ations d'ets de la construction en 2011</t>
  </si>
  <si>
    <t>CrÃ©ations d'Ã©tablissements de la construction en 2011</t>
  </si>
  <si>
    <t>ETCGI11</t>
  </si>
  <si>
    <t>CrÃ©ations d'ets de comm, transp, restau hÃ©berg. en 2011</t>
  </si>
  <si>
    <t>CrÃ©ations d'Ã©tablissements de commerce, transports, hÃ©bergement et restauration en 2011</t>
  </si>
  <si>
    <t>ETCJZ11</t>
  </si>
  <si>
    <t>CrÃ©ations d'ets dâ€™information et communication en 2011</t>
  </si>
  <si>
    <t>CrÃ©ations d'Ã©tablissements de lâ€™information et de la communication en 2011</t>
  </si>
  <si>
    <t>ETCKZ11</t>
  </si>
  <si>
    <t>CrÃ©ations d'ets dâ€™activitÃ©s financiÃ¨res et d'assurance en 2011</t>
  </si>
  <si>
    <t>CrÃ©ations d'Ã©tablissements dâ€™activitÃ©s financiÃ¨res et d'assurance en 2011</t>
  </si>
  <si>
    <t>ETCLZ11</t>
  </si>
  <si>
    <t>CrÃ©ations d'ets dâ€™activitÃ©s immobiliÃ¨res en 2011</t>
  </si>
  <si>
    <t>CrÃ©ations d'Ã©tablissements dâ€™activitÃ©s immobiliÃ¨res en 2011</t>
  </si>
  <si>
    <t>ETCMN11</t>
  </si>
  <si>
    <t>CrÃ©ations d'ets dâ€™activitÃ©s spÃ©cialisÃ©es, scient et techn, et activitÃ©s de serv adm et de soutien en 2011</t>
  </si>
  <si>
    <t>CrÃ©ations d'Ã©tablissements dâ€™activitÃ©s spÃ©cialisÃ©es, scientifiques et techniques, et activitÃ©s de services administratifs et de soutien en 2011</t>
  </si>
  <si>
    <t>ETCOQ11</t>
  </si>
  <si>
    <t>CrÃ©ations d'ets du secteur adm publ, enseign, santÃ© et action sociale en 2011</t>
  </si>
  <si>
    <t>CrÃ©ations d'Ã©tablissements du secteur administration publique, enseignement, santÃ© humaine et action sociale en 2011</t>
  </si>
  <si>
    <t>ETCRU11</t>
  </si>
  <si>
    <t>CrÃ©ations d'ets des autres activitÃ©s de services en 2011</t>
  </si>
  <si>
    <t>CrÃ©ations d'Ã©tablissements des autres activitÃ©s de services en 2011</t>
  </si>
  <si>
    <t>HT21</t>
  </si>
  <si>
    <t>HÃ´tels en 2021</t>
  </si>
  <si>
    <t>Nombre d'hÃ´tels en 2021</t>
  </si>
  <si>
    <t>HT021</t>
  </si>
  <si>
    <t>HÃ´tels non classÃ©s en 2021</t>
  </si>
  <si>
    <t>Nombre d'hÃ´tels non classÃ©s en 2021</t>
  </si>
  <si>
    <t>HT121</t>
  </si>
  <si>
    <t>HÃ´tels classÃ©s 1 Ã©toile en 2021</t>
  </si>
  <si>
    <t>Nombre d'hÃ´tels classÃ©s 1 Ã©toile en 2021</t>
  </si>
  <si>
    <t>HT221</t>
  </si>
  <si>
    <t>HÃ´tels classÃ©s 2 Ã©toiles en 2021</t>
  </si>
  <si>
    <t>Nombre d'hÃ´tels classÃ©s 2 Ã©toiles en 2021</t>
  </si>
  <si>
    <t>HT321</t>
  </si>
  <si>
    <t>HÃ´tels classÃ©s 3 Ã©toiles en 2021</t>
  </si>
  <si>
    <t>Nombre d'hÃ´tels classÃ©s 3 Ã©toiles en 2021</t>
  </si>
  <si>
    <t>HT421</t>
  </si>
  <si>
    <t>HÃ´tels classÃ©s 4 Ã©toiles en 2021</t>
  </si>
  <si>
    <t>Nombre d'hÃ´tels classÃ©s 4 Ã©toiles en 2021</t>
  </si>
  <si>
    <t>HT521</t>
  </si>
  <si>
    <t>HÃ´tels classÃ©s 5 Ã©toiles en 2021</t>
  </si>
  <si>
    <t>Nombre d'hÃ´tels classÃ©s 5 Ã©toiles en 2021</t>
  </si>
  <si>
    <t>HTCH21</t>
  </si>
  <si>
    <t>Chambres dans hÃ´tels en 2021</t>
  </si>
  <si>
    <t>Nombre de chambres dans les hÃ´tels en 2021</t>
  </si>
  <si>
    <t>HTCH021</t>
  </si>
  <si>
    <t>Chambres dans hÃ´tels non classÃ©s en 2021</t>
  </si>
  <si>
    <t>Nombre de chambres dans les hÃ´tels non classÃ©s en 2021</t>
  </si>
  <si>
    <t>HTCH121</t>
  </si>
  <si>
    <t>Chambres dans hÃ´tels classÃ©s 1 Ã©toile en 2021</t>
  </si>
  <si>
    <t>Nombre de chambres dans les hÃ´tels classÃ©s 1 Ã©toile en 2021</t>
  </si>
  <si>
    <t>HTCH221</t>
  </si>
  <si>
    <t>Chambres dans hÃ´tels classÃ©s 2 Ã©toiles en 2021</t>
  </si>
  <si>
    <t>Nombre de chambres dans les hÃ´tels classÃ©s 2 Ã©toiles en 2021</t>
  </si>
  <si>
    <t>HTCH321</t>
  </si>
  <si>
    <t>Chambres dans hÃ´tels classÃ©s 3 Ã©toiles en 2021</t>
  </si>
  <si>
    <t>Nombre de chambres dans les hÃ´tels classÃ©s 3 Ã©toiles en 2021</t>
  </si>
  <si>
    <t>HTCH421</t>
  </si>
  <si>
    <t>Chambres dans hÃ´tels classÃ©s 4 Ã©toiles en 2021</t>
  </si>
  <si>
    <t>Nombre de chambres dans les hÃ´tels classÃ©s 4 Ã©toiles en 2021</t>
  </si>
  <si>
    <t>HTCH521</t>
  </si>
  <si>
    <t>Chambres dans hÃ´tels classÃ©s 5 Ã©toiles en 2021</t>
  </si>
  <si>
    <t>Nombre de chambres dans les hÃ´tels classÃ©s 5 Ã©toiles en 2021</t>
  </si>
  <si>
    <t>CPG21</t>
  </si>
  <si>
    <t>Campings en 2021</t>
  </si>
  <si>
    <t>Nombre de terrains de camping en 2021</t>
  </si>
  <si>
    <t>CPG021</t>
  </si>
  <si>
    <t>Campings non classÃ©s en 2021</t>
  </si>
  <si>
    <t>Nombre de terrains de camping non classÃ©s en 2021</t>
  </si>
  <si>
    <t>CPG121</t>
  </si>
  <si>
    <t>Campings classÃ©s 1 Ã©toile en 2021</t>
  </si>
  <si>
    <t>Nombre de terrains de camping classÃ©s 1 Ã©toile en 2021</t>
  </si>
  <si>
    <t>CPG221</t>
  </si>
  <si>
    <t>Campings classÃ©s 2 Ã©toiles en 2021</t>
  </si>
  <si>
    <t>Nombre de terrains de camping classÃ©s 2 Ã©toiles en 2021</t>
  </si>
  <si>
    <t>CPG321</t>
  </si>
  <si>
    <t>Campings classÃ©s 3 Ã©toiles en 2021</t>
  </si>
  <si>
    <t>Nombre de terrains de camping classÃ©s 3 Ã©toiles en 2021</t>
  </si>
  <si>
    <t>CPG421</t>
  </si>
  <si>
    <t>Campings classÃ©s 4 Ã©toiles en 2021</t>
  </si>
  <si>
    <t>Nombre de terrains de camping classÃ©s 4 Ã©toiles en 2021</t>
  </si>
  <si>
    <t>CPG521</t>
  </si>
  <si>
    <t>Campings classÃ©s 5 Ã©toiles en 2021</t>
  </si>
  <si>
    <t>Nombre de terrains de camping classÃ©s 5 Ã©toiles en 2021</t>
  </si>
  <si>
    <t>CPGE21</t>
  </si>
  <si>
    <t>Emplacements de camping en 2021</t>
  </si>
  <si>
    <t>Nombre d'emplacements de camping en 2021</t>
  </si>
  <si>
    <t>CPGE021</t>
  </si>
  <si>
    <t>Emplacements camping non classÃ©s en 2021</t>
  </si>
  <si>
    <t>Nombre d'emplacements de camping non classÃ©s en 2021</t>
  </si>
  <si>
    <t>CPGE121</t>
  </si>
  <si>
    <t>Emplacements camping classÃ©s 1 Ã©toile en 2021</t>
  </si>
  <si>
    <t>Nombre d'emplacements de camping classÃ©s 1 Ã©toile en 2021</t>
  </si>
  <si>
    <t>CPGE221</t>
  </si>
  <si>
    <t>Emplacements camping classÃ©s 2 Ã©toiles en 2021</t>
  </si>
  <si>
    <t>Nombre d'emplacements de camping classÃ©s 2 Ã©toiles en 2021</t>
  </si>
  <si>
    <t>CPGE321</t>
  </si>
  <si>
    <t>Emplacements camping classÃ©s 3 Ã©toiles en 2021</t>
  </si>
  <si>
    <t>Nombre d'emplacements de camping classÃ©s 3 Ã©toiles en 2021</t>
  </si>
  <si>
    <t>CPGE421</t>
  </si>
  <si>
    <t>Emplacements camping classÃ©s 4 Ã©toiles en 2021</t>
  </si>
  <si>
    <t>Nombre d'emplacements de camping classÃ©s 4 Ã©toiles en 2021</t>
  </si>
  <si>
    <t>CPGE521</t>
  </si>
  <si>
    <t>Emplacements camping classÃ©s 5 Ã©toiles en 2021</t>
  </si>
  <si>
    <t>Nombre d'emplacements de camping classÃ©s 5 Ã©toiles en 2021</t>
  </si>
  <si>
    <t>CPGEL21</t>
  </si>
  <si>
    <t>Emplacements louÃ©s Ã  l'annÃ©e en 2021</t>
  </si>
  <si>
    <t>Nombre total d'emplacements louÃ©s Ã  l'annÃ©e en 2021</t>
  </si>
  <si>
    <t>CPGEL021</t>
  </si>
  <si>
    <t>Emplacements louÃ©s Ã  l'annÃ©e campings non classÃ©s en 2021</t>
  </si>
  <si>
    <t>Nombre total d'emplacements louÃ©s Ã  l'annÃ©e campings non classÃ©s en 2021</t>
  </si>
  <si>
    <t>CPGEL121</t>
  </si>
  <si>
    <t>Emplacements louÃ©s Ã  l'annÃ©e campings classÃ©s 1 Ã©toile en 2021</t>
  </si>
  <si>
    <t>Nombre total d'emplacements louÃ©s Ã  l'annÃ©e campings classÃ©s 1 Ã©toile en 2021</t>
  </si>
  <si>
    <t>CPGEL221</t>
  </si>
  <si>
    <t>Emplacements louÃ©s Ã  l'annÃ©e campings classÃ©s 2 Ã©toiles en 2021</t>
  </si>
  <si>
    <t>Nombre total d'emplacements louÃ©s Ã  l'annÃ©e campings classÃ©s 2 Ã©toiles en 2021</t>
  </si>
  <si>
    <t>CPGEL321</t>
  </si>
  <si>
    <t>Emplacements louÃ©s Ã  l'annÃ©e campings classÃ©s 3 Ã©toiles en 2021</t>
  </si>
  <si>
    <t>Nombre total d'emplacements louÃ©s Ã  l'annÃ©e campings classÃ©s 3 Ã©toiles en 2021</t>
  </si>
  <si>
    <t>CPGEL421</t>
  </si>
  <si>
    <t>Emplacements louÃ©s Ã  l'annÃ©e campings classÃ©s 4 Ã©toiles en 2021</t>
  </si>
  <si>
    <t>Nombre total d'emplacements louÃ©s Ã  l'annÃ©e campings classÃ©s 4 Ã©toiles en 2021</t>
  </si>
  <si>
    <t>CPGEL521</t>
  </si>
  <si>
    <t>Emplacements louÃ©s Ã  l'annÃ©e campings classÃ©s 5 Ã©toiles en 2021</t>
  </si>
  <si>
    <t>Nombre total d'emplacements louÃ©s Ã  l'annÃ©e campings classÃ©s 5 Ã©toiles en 2021</t>
  </si>
  <si>
    <t>CPGEO21</t>
  </si>
  <si>
    <t>Emplacements offerts clientÃ¨le de passage dans campings en 2021</t>
  </si>
  <si>
    <t>Nombre total d'emplacements offerts clientÃ¨le de passage dans campings en 2021</t>
  </si>
  <si>
    <t>CPGEO021</t>
  </si>
  <si>
    <t>Emplacements offerts clientÃ¨le de passage campings non classÃ©s en 2021</t>
  </si>
  <si>
    <t>Nombre total d'emplacements offerts clientÃ¨le de passage campings non classÃ©s en 2021</t>
  </si>
  <si>
    <t>CPGEO121</t>
  </si>
  <si>
    <t>Emplacements offerts clientÃ¨le de passage campings classÃ©s 1 Ã©toile en 2021</t>
  </si>
  <si>
    <t>Nombre total d'emplacements offerts clientÃ¨le de passage campings classÃ©s 1 Ã©toile en 2021</t>
  </si>
  <si>
    <t>CPGEO221</t>
  </si>
  <si>
    <t>Emplacements offerts clientÃ¨le de passage campings classÃ©s 2 Ã©toiles en 2021</t>
  </si>
  <si>
    <t>Nombre total d'emplacements offerts clientÃ¨le de passage campings classÃ©s 2 Ã©toiles en 2021</t>
  </si>
  <si>
    <t>CPGEO321</t>
  </si>
  <si>
    <t>Emplacements offerts clientÃ¨le de passage campings classÃ©s 3 Ã©toiles en 2021</t>
  </si>
  <si>
    <t>Nombre total d'emplacements offerts clientÃ¨le de passage campings classÃ©s 3 Ã©toiles en 2021</t>
  </si>
  <si>
    <t>CPGEO421</t>
  </si>
  <si>
    <t>Emplacements offerts clientÃ¨le de passage campings classÃ©s 4 Ã©toiles en 2021</t>
  </si>
  <si>
    <t>Nombre total d'emplacements offerts clientÃ¨le de passage campings classÃ©s 4 Ã©toiles en 2021</t>
  </si>
  <si>
    <t>CPGEO521</t>
  </si>
  <si>
    <t>Emplacements offerts clientÃ¨le de passage campings classÃ©s 5 Ã©toiles en 2021</t>
  </si>
  <si>
    <t>Nombre total d'emplacements offerts clientÃ¨le de passage campings classÃ©s 5 Ã©toiles en 2021</t>
  </si>
  <si>
    <t>VV21</t>
  </si>
  <si>
    <t>Villages vacances en 2021</t>
  </si>
  <si>
    <t>Nombre de Villages vacances-Maisons familiales en 2021</t>
  </si>
  <si>
    <t>VVUH21</t>
  </si>
  <si>
    <t>UnitÃ©s d'hÃ©bergements dans Villages vacances en 2021</t>
  </si>
  <si>
    <t>Nombre total d'unitÃ©s d'hÃ©bergements dans les Villages vacances - Maisons familiales en 2021</t>
  </si>
  <si>
    <t>VVLIT21</t>
  </si>
  <si>
    <t>Lits dans Villages vacances en 2021</t>
  </si>
  <si>
    <t>Nombre total de places lit dans les Villages vacances - Maisons familiales en 2021</t>
  </si>
  <si>
    <t>RT21</t>
  </si>
  <si>
    <t>RÃ©sidences de tourisme en 2021</t>
  </si>
  <si>
    <t>Nombre de rÃ©sidences de tourisme et hÃ©bergements assimilÃ©s en 2021</t>
  </si>
  <si>
    <t>RTUH21</t>
  </si>
  <si>
    <t>UnitÃ©s d'hÃ©bergements dans RÃ©sidences de tourisme en 2021</t>
  </si>
  <si>
    <t>Nombre total d'unitÃ©s d'hÃ©bergements dans les rÃ©sidences de tourisme et hÃ©bergements assimilÃ©s en 2021</t>
  </si>
  <si>
    <t>RTLIT21</t>
  </si>
  <si>
    <t>Lits dans RÃ©sidences de tourisme en 2021</t>
  </si>
  <si>
    <t>Nombre total de places lit dans les rÃ©sidences de tourisme et hÃ©bergements assimilÃ©s en 2021</t>
  </si>
  <si>
    <t>AJCS21</t>
  </si>
  <si>
    <t>Auberges de jeunesse - Centres sportifs en 2021</t>
  </si>
  <si>
    <t>Nombre d'auberges de jeunesse - Centres internationaux de sÃ©jour et centres sportifs en 2021</t>
  </si>
  <si>
    <t>AJCSUH21</t>
  </si>
  <si>
    <t>UnitÃ©s d'hÃ©bergements dans Auberges de jeunesse - Centres sportifs en 2021</t>
  </si>
  <si>
    <t>Nombre total d'unitÃ©s d'hÃ©bergements dans les auberges de jeunesse - Centres internationaux de sÃ©jour et centres sportifs en 2021</t>
  </si>
  <si>
    <t>AJCSLIT21</t>
  </si>
  <si>
    <t>Lits dans Auberges de jeunesse - Centre sportif en 2021</t>
  </si>
  <si>
    <t>Nombre total de places lit dans les auberges de jeunesse - Centres internationaux de sÃ©jour et centres sportifs en 2021</t>
  </si>
  <si>
    <t>Load ?</t>
  </si>
  <si>
    <t>X</t>
  </si>
  <si>
    <t>total</t>
  </si>
  <si>
    <t>Abries Ristolas</t>
  </si>
  <si>
    <t>COMMUNE_Abries_Ristolas_05001</t>
  </si>
  <si>
    <t>COMMUNE</t>
  </si>
  <si>
    <t>https://www.insee.fr/fr/statistiques/2011101?geo=COM-05001</t>
  </si>
  <si>
    <t>CUSTOM not Implemented</t>
  </si>
  <si>
    <t>Hello Test</t>
  </si>
  <si>
    <t>https://www.geoportail.gouv.fr/embed/visu.html?c=6.94164442809,44.8163462455&amp;amp;z=0.00012136999453139198&amp;amp;l=ORTHOIMAGERY.ORTHOPHOTOS::GEOPORTAIL:OGC:WMTS(1)&amp;amp;l=CADASTRALPARCELS.PARCELS::GEOPORTAIL:OGC:WMTS(1)&amp;amp;l=ADMINISTRATIVEUNITS.BOUNDARIES::GEOPORTAIL:OGC:WMTS(1)&amp;amp;permalink=yes</t>
  </si>
  <si>
    <t>https://www.geoportail.gouv.fr/carte?c=6.94164442809,44.8163462455&amp;z=14&amp;l0=ORTHOIMAGERY.ORTHOPHOTOS::GEOPORTAIL:OGC:WMTS(1)&amp;l1=LIMITES_ADMINISTRATIVES_EXPRESS.LATEST::GEOPORTAIL:OGC:WMTS(1)&amp;permalink=yes</t>
  </si>
  <si>
    <t>https://www.geoportail-urbanisme.gouv.fr/map/#tile=1&amp;lon=6.94164442809&amp;lat=44.8163462455&amp;zoom=13&amp;mlon=6.94164442809&amp;mlat=44.8163462455</t>
  </si>
  <si>
    <t>https://opendata.koumoul.com/data-fair/app/sitadel-logements?embed=true</t>
  </si>
  <si>
    <t>https://vigibati.fr/?commune.f=%3DABRIES RISTOLAS%20-%2005460&amp;map.z=14&amp;map.c=12022302133321312221211&amp;map.f=0</t>
  </si>
  <si>
    <t>https://www.geoportail.gouv.fr/carte?c=6.94164442809,44.8163462455&amp;z=12&amp;l0=ORTHOIMAGERY.ORTHOPHOTOS::GEOPORTAIL:OGC:WMTS(1)&amp;l1=LIMITES_ADMINISTRATIVES_EXPRESS.LATEST::GEOPORTAIL:OGC:WMTS(1)&amp;l2=INSEE.FILOSOFI.PART.LOGEMENTS.SOCIAUX.SECRET::GEOPORTAIL:OGC:WMTS(0.8)&amp;permalink=yes</t>
  </si>
  <si>
    <t>https://www.insee.fr/fr/statistiques</t>
  </si>
  <si>
    <t>output/COMMUNE_Abries_Ristolas_05001.csv</t>
  </si>
  <si>
    <t>output/COMMUNE_Abries_Ristolas_05001_c.json</t>
  </si>
  <si>
    <t>output/COMMUNE_Abries_Ristolas_05001.xlsx</t>
  </si>
  <si>
    <t>output/COMMUNE_Abries_Ristolas_05001_Logements.png</t>
  </si>
  <si>
    <t>output/COMMUNE_Abries_Ristolas_05001_Population.png</t>
  </si>
  <si>
    <t>output/COMMUNE_Abries_Ristolas_05001_Taille_des_Menages.png</t>
  </si>
  <si>
    <t>https://artificialisation.biodiversitetousvivants.fr/les-donnees-au-1er-janvier-2020</t>
  </si>
  <si>
    <t>http://www.paca.developpement-durable.gouv.fr/periode-triennale-2020-2022-a13129.html</t>
  </si>
  <si>
    <t>https://www.data.gouv.fr/es/datasets/base-des-permis-de-construire-et-autres-autorisations-durbanisme-sitadel</t>
  </si>
  <si>
    <t>https://www.insee.fr/fr/statistiques/5359146</t>
  </si>
  <si>
    <t>https://www.insee.fr/fr/statistiques/2859843</t>
  </si>
  <si>
    <t>https://www.insee.fr/fr/statistiques/3202958?sommaire=3203271</t>
  </si>
  <si>
    <t>#008080</t>
  </si>
  <si>
    <t># Donnees Commune</t>
  </si>
  <si>
    <t>Column1</t>
  </si>
  <si>
    <t>dossierComplet['P18_POP'][code_insee]</t>
  </si>
  <si>
    <t>0 if SRU_RP_2017 == 0 else round(SRU_LLS_2017 / SRU_RP_2017 , 3)</t>
  </si>
  <si>
    <t>0 if SRU_RP_2020 == 0 else round(SRU_LLS_2020 / SRU_RP_2020 , 3)</t>
  </si>
  <si>
    <t>dossierComplet['P13_POP'][code_insee]</t>
  </si>
  <si>
    <t>dossierComplet['P08_POP'][code_insee]</t>
  </si>
  <si>
    <t>dossierComplet['C18_MEN'][code_insee]</t>
  </si>
  <si>
    <t>dossierComplet['C18_PMEN'][code_insee]</t>
  </si>
  <si>
    <t>dossierComplet['C13_MEN'][code_insee]</t>
  </si>
  <si>
    <t>dossierComplet['C13_PMEN'][code_insee]</t>
  </si>
  <si>
    <t>dossierComplet['C08_MEN'][code_insee]</t>
  </si>
  <si>
    <t>dossierComplet['C08_PMEN'][code_insee]</t>
  </si>
  <si>
    <t>dossierComplet['P18_LOG'][code_insee]</t>
  </si>
  <si>
    <t>dossierComplet['P18_RP'][code_insee]</t>
  </si>
  <si>
    <t>dossierComplet['P18_RSECOCC'][code_insee]</t>
  </si>
  <si>
    <t>dossierComplet['P18_LOGVAC'][code_insee]</t>
  </si>
  <si>
    <t>dossierComplet['P18_MAISON'][code_insee]</t>
  </si>
  <si>
    <t>dossierComplet['P18_APPART'][code_insee]</t>
  </si>
  <si>
    <t>dossierComplet['P18_RP_PROP'][code_insee]</t>
  </si>
  <si>
    <t>dossierComplet['P18_RP_LOC'][code_insee]</t>
  </si>
  <si>
    <t>dossierComplet['P18_RP_LOCHLMV'][code_insee]</t>
  </si>
  <si>
    <t>dossierComplet['P13_LOG'][code_insee]</t>
  </si>
  <si>
    <t>dossierComplet['P13_RP'][code_insee]</t>
  </si>
  <si>
    <t>dossierComplet['P13_RSECOCC'][code_insee]</t>
  </si>
  <si>
    <t>dossierComplet['P13_LOGVAC'][code_insee]</t>
  </si>
  <si>
    <t>dossierComplet['P13_MAISON'][code_insee]</t>
  </si>
  <si>
    <t>dossierComplet['P13_APPART'][code_insee]</t>
  </si>
  <si>
    <t>dossierComplet['P13_RP_PROP'][code_insee]</t>
  </si>
  <si>
    <t>dossierComplet['P13_RP_LOC'][code_insee]</t>
  </si>
  <si>
    <t>dossierComplet['P13_RP_LOCHLMV'][code_insee]</t>
  </si>
  <si>
    <t>dossierComplet['P08_LOG'][code_insee]</t>
  </si>
  <si>
    <t>dossierComplet['P08_RP'][code_insee]</t>
  </si>
  <si>
    <t>dossierComplet['P08_RSECOCC'][code_insee]</t>
  </si>
  <si>
    <t>dossierComplet['P08_LOGVAC'][code_insee]</t>
  </si>
  <si>
    <t>dossierComplet['P08_MAISON'][code_insee]</t>
  </si>
  <si>
    <t>dossierComplet['P08_APPART'][code_insee]</t>
  </si>
  <si>
    <t>dossierComplet['P08_RP_PROP'][code_insee]</t>
  </si>
  <si>
    <t>dossierComplet['P08_RP_LOC'][code_insee]</t>
  </si>
  <si>
    <t>dossierComplet['P08_RP_LOCHLMV'][code_insee]</t>
  </si>
  <si>
    <t>dossierComplet['NAIS1318'][code_insee]</t>
  </si>
  <si>
    <t>dossierComplet['NAIS0813'][code_insee]</t>
  </si>
  <si>
    <t>dossierComplet['DECE1318'][code_insee]</t>
  </si>
  <si>
    <t>dossierComplet['DECE0813'][code_insee]</t>
  </si>
  <si>
    <t># Donnees Intecommunalites</t>
  </si>
  <si>
    <t>Code EPCI - Metropole</t>
  </si>
  <si>
    <t>Libelle de l'EPCI / Metropole</t>
  </si>
  <si>
    <t>Nom Region</t>
  </si>
  <si>
    <t># Donnees Territoire</t>
  </si>
  <si>
    <t>code_insee</t>
  </si>
  <si>
    <t>code_postal</t>
  </si>
  <si>
    <t>commune</t>
  </si>
  <si>
    <t>commune.title()</t>
  </si>
  <si>
    <t>self.get_fullname()</t>
  </si>
  <si>
    <t>Nom Unique (Prefixe de Fichiers)</t>
  </si>
  <si>
    <t>intercoDossier["Unnamed: 2"][code_insee]</t>
  </si>
  <si>
    <t>intercoDossier["Unnamed: 3"][code_insee]</t>
  </si>
  <si>
    <t>intercoEPCI["Unnamed: 2"][EPCI]</t>
  </si>
  <si>
    <t>intercoEPCI["Unnamed: 3"][EPCI]</t>
  </si>
  <si>
    <t>intercoDossier["Unnamed: 4"][code_insee]</t>
  </si>
  <si>
    <t>departements["nom_departement"][DEP]</t>
  </si>
  <si>
    <t>intercoDossier["Unnamed: 5"][code_insee]</t>
  </si>
  <si>
    <t>departements["nom_region"][DEP]</t>
  </si>
  <si>
    <t>"https://www.insee.fr/fr/statistiques/2011101?geo=COM-"+str(CODE_INSEE)</t>
  </si>
  <si>
    <t>This is recalculated for EPCI, DEPT, REGIONS</t>
  </si>
  <si>
    <t>Logements Sociaux entre 2013 et 2021</t>
  </si>
  <si>
    <t>NB_LGT_PRET_LOC_SOCIAL_1316 + NB_LGT_PRET_LOC_SOCIAL_1721</t>
  </si>
  <si>
    <t>Logements SRU Construits entre 2017 et 2020</t>
  </si>
  <si>
    <t>SITADEL_LOGEMENTS_SUPERFICIE_TERRAIN</t>
  </si>
  <si>
    <t>SITADEL_LOCAUX_RENOUVELLEMENT</t>
  </si>
  <si>
    <t>Nombre de Locaux en Renouvellement</t>
  </si>
  <si>
    <t>loc_renouv['NATURE_PROJET'].count()</t>
  </si>
  <si>
    <t>TX_RES_PR_18</t>
  </si>
  <si>
    <t>Taux de Residences Principales en 2018</t>
  </si>
  <si>
    <t>round( P18_RP / (P18_RP + P18_RSECOCC + P18_LOGVAC), 4)</t>
  </si>
  <si>
    <t>round((P18_RP) / (P18_RP + P18_RSECOCC + P18_LOGVAC), 4)</t>
  </si>
  <si>
    <t>"output/"+BASE_NAME+"_Repartition_des_Logements.png"</t>
  </si>
  <si>
    <t>Graphique Repartition des Logements</t>
  </si>
  <si>
    <t>GRAPHIQUE_REPARTITION_DES_LOGEMENTS</t>
  </si>
  <si>
    <t>URL_VILLE_DATA</t>
  </si>
  <si>
    <t>URL_LINTERNAUTE</t>
  </si>
  <si>
    <t>Données sur Toutes les Villes de France</t>
  </si>
  <si>
    <t>L'Encyclopédie des villes de France</t>
  </si>
  <si>
    <t>URL_GOOGLE</t>
  </si>
  <si>
    <t>Google Search</t>
  </si>
  <si>
    <t>"https://ville-data.com/Mougins-06250.html"+""</t>
  </si>
  <si>
    <t>"https://www.linternaute.com/ville/alpes-maritimes/departement-06"+""</t>
  </si>
  <si>
    <t>"https://www.google.com/search?q=cannes+pays+de+lerins"+""</t>
  </si>
  <si>
    <t>Google Analytics</t>
  </si>
  <si>
    <t>GOOGLE_TRACKER</t>
  </si>
  <si>
    <t>"output/"+BASE_NAME+"_tracker.html"</t>
  </si>
  <si>
    <t>Expr</t>
  </si>
  <si>
    <t>VAR</t>
  </si>
  <si>
    <t>NB_LOG_SECONDAIRES</t>
  </si>
  <si>
    <t>Nombre de Residences Secondaires</t>
  </si>
  <si>
    <t># Test Calculs</t>
  </si>
  <si>
    <t>Python</t>
  </si>
  <si>
    <t>JavaScript</t>
  </si>
  <si>
    <t>CALCUL_HELLO</t>
  </si>
  <si>
    <t>CALCUL_TEST</t>
  </si>
  <si>
    <t>CALCUL_TEST2</t>
  </si>
  <si>
    <t>CALCULS</t>
  </si>
  <si>
    <t>CALCUL_TEST + 5</t>
  </si>
  <si>
    <t>Salut</t>
  </si>
  <si>
    <t>Math.round(CALCUL_TEST2 +2.5)</t>
  </si>
  <si>
    <t>round0(CALCUL_TEST2 +2.5)</t>
  </si>
  <si>
    <t>CALCUL_TEST3</t>
  </si>
  <si>
    <t>Annees</t>
  </si>
  <si>
    <t>Historique</t>
  </si>
  <si>
    <t>Evolution Annuelle Pop</t>
  </si>
  <si>
    <t>Evolution</t>
  </si>
  <si>
    <t>POP T1</t>
  </si>
  <si>
    <t>LOG T2</t>
  </si>
  <si>
    <t>Residences Principales</t>
  </si>
  <si>
    <t xml:space="preserve">  RS + LV</t>
  </si>
  <si>
    <t xml:space="preserve"> Total des Logements</t>
  </si>
  <si>
    <t>FAM T1</t>
  </si>
  <si>
    <t xml:space="preserve"> Population des Menages</t>
  </si>
  <si>
    <t xml:space="preserve"> Nombre de Menages</t>
  </si>
  <si>
    <t xml:space="preserve"> Population Hors Menages</t>
  </si>
  <si>
    <t>FAM G1</t>
  </si>
  <si>
    <t xml:space="preserve"> Taille des Menages</t>
  </si>
  <si>
    <t>Sitadel</t>
  </si>
  <si>
    <t xml:space="preserve"> Constructions - sur 1 an</t>
  </si>
  <si>
    <t>calc_taux</t>
  </si>
  <si>
    <t>taux_croissance</t>
  </si>
  <si>
    <t>annee_depart</t>
  </si>
  <si>
    <t>val_depart</t>
  </si>
  <si>
    <t>annee_arrivee</t>
  </si>
  <si>
    <t>val_arrivee</t>
  </si>
  <si>
    <t>rounding</t>
  </si>
  <si>
    <t>TX_POP_0813</t>
  </si>
  <si>
    <t>TX_POP_1318</t>
  </si>
  <si>
    <t>TXTM_2030</t>
  </si>
  <si>
    <t>TXTM_4050</t>
  </si>
  <si>
    <t>TXTM_3040</t>
  </si>
  <si>
    <t>Loi SRU</t>
  </si>
  <si>
    <t>Ha consommes</t>
  </si>
  <si>
    <t>Total Logements</t>
  </si>
  <si>
    <t>Excedents de Logements</t>
  </si>
  <si>
    <t xml:space="preserve"> Evolution Besoins en RP des Menages / an</t>
  </si>
  <si>
    <t>10 ans</t>
  </si>
  <si>
    <t>Part</t>
  </si>
  <si>
    <t>5 ans</t>
  </si>
  <si>
    <t>2 ans</t>
  </si>
  <si>
    <t>TX_HORS_MEN_18</t>
  </si>
  <si>
    <t>TX_HORS_MEN_08</t>
  </si>
  <si>
    <t>TX_HORS_MEN_13</t>
  </si>
  <si>
    <t>E20_PMEN</t>
  </si>
  <si>
    <t>E30_PMEN</t>
  </si>
  <si>
    <t>E50_PMEN</t>
  </si>
  <si>
    <t>E40_PMEN</t>
  </si>
  <si>
    <t>E20_MEN</t>
  </si>
  <si>
    <t>E30_MEN</t>
  </si>
  <si>
    <t>E40_MEN</t>
  </si>
  <si>
    <t>E50_MEN</t>
  </si>
  <si>
    <t>E30_HORS_MEN</t>
  </si>
  <si>
    <t>E20_HORS_MEN</t>
  </si>
  <si>
    <t>E40_HORS_MEN</t>
  </si>
  <si>
    <t>E50_HORS_MEN</t>
  </si>
  <si>
    <t>ETX_HORS_MEN_20</t>
  </si>
  <si>
    <t>ETX_HORS_MEN_30</t>
  </si>
  <si>
    <t>ETX_HORS_MEN_40</t>
  </si>
  <si>
    <t>ETX_HORS_MEN_50</t>
  </si>
  <si>
    <t>E20_RP</t>
  </si>
  <si>
    <t>E30_RP</t>
  </si>
  <si>
    <t>E40_RP</t>
  </si>
  <si>
    <t>E50_RP</t>
  </si>
  <si>
    <t>E20_RSECOCC</t>
  </si>
  <si>
    <t>E30_RSECOCC</t>
  </si>
  <si>
    <t>E40_RSECOCC</t>
  </si>
  <si>
    <t>E50_RSECOCC</t>
  </si>
  <si>
    <t>E20_LOGVAC</t>
  </si>
  <si>
    <t>E30_LOGVAC</t>
  </si>
  <si>
    <t>E40_LOGVAC</t>
  </si>
  <si>
    <t>E50_LOGVAC</t>
  </si>
  <si>
    <t xml:space="preserve"> Evolution Besoins en RP des Hors Menages / an</t>
  </si>
  <si>
    <t>Production</t>
  </si>
  <si>
    <t>4 769</t>
  </si>
  <si>
    <t>388 557</t>
  </si>
  <si>
    <t>478 721</t>
  </si>
  <si>
    <t>369 636</t>
  </si>
  <si>
    <t>288 721</t>
  </si>
  <si>
    <t>379 458</t>
  </si>
  <si>
    <t>330 991</t>
  </si>
  <si>
    <t>382 740</t>
  </si>
  <si>
    <t>476 162</t>
  </si>
  <si>
    <t>504 530</t>
  </si>
  <si>
    <t>363 593</t>
  </si>
  <si>
    <t>Sit@del2 - Logements commencés par type et par commune (2010-2019) - données arrêtées à fin avril 2021 </t>
  </si>
  <si>
    <t> Sit@del2 - Logements commencés par type et par commune (01/2018-09/2021) </t>
  </si>
  <si>
    <t>561 925</t>
  </si>
  <si>
    <t>407 943</t>
  </si>
  <si>
    <t>399 370</t>
  </si>
  <si>
    <t>181 69</t>
  </si>
  <si>
    <t>Cumul 2018</t>
  </si>
  <si>
    <t>Cumul 2019</t>
  </si>
  <si>
    <t>Cumul 2020</t>
  </si>
  <si>
    <t>En cours 2021</t>
  </si>
  <si>
    <t xml:space="preserve"> Evolution Besoins en RP </t>
  </si>
  <si>
    <t>Evolution Annuelle TM</t>
  </si>
  <si>
    <t>Res. Sec.</t>
  </si>
  <si>
    <t>Vacance :</t>
  </si>
  <si>
    <t>Lutte / 10 ans</t>
  </si>
  <si>
    <t>Logements Autorises</t>
  </si>
  <si>
    <t>2013-2016</t>
  </si>
  <si>
    <t>Taux de Realisation</t>
  </si>
  <si>
    <t>2017-2021</t>
  </si>
  <si>
    <t>NB_LGT_CONSTRUITS_1321</t>
  </si>
  <si>
    <t>NB_LGT_TOT_CREES_1321</t>
  </si>
  <si>
    <t>NB_LGT_TX_REALISATION_1321</t>
  </si>
  <si>
    <t>Pojections 2013-2021:</t>
  </si>
  <si>
    <t>Carence 2020</t>
  </si>
  <si>
    <t>Habitants</t>
  </si>
  <si>
    <t>Logements / ha</t>
  </si>
  <si>
    <t>Renouvellement / 100%</t>
  </si>
  <si>
    <t>% Log Soc</t>
  </si>
  <si>
    <t>Logements a terme:</t>
  </si>
  <si>
    <t>BL_2008</t>
  </si>
  <si>
    <t>BL_2013</t>
  </si>
  <si>
    <t>BL_2018</t>
  </si>
  <si>
    <t>BL_2020</t>
  </si>
  <si>
    <t>BL_2050</t>
  </si>
  <si>
    <t>BL_2040</t>
  </si>
  <si>
    <t>BL_2030</t>
  </si>
  <si>
    <t>EVOL_0813_BL</t>
  </si>
  <si>
    <t>EVOL_1318_BL</t>
  </si>
  <si>
    <t>EVOL_2030_BL</t>
  </si>
  <si>
    <t>EVOL_3040_BL</t>
  </si>
  <si>
    <t>EVOL_4050_BL</t>
  </si>
  <si>
    <t>4 427</t>
  </si>
  <si>
    <t>383 621</t>
  </si>
  <si>
    <t>3 986</t>
  </si>
  <si>
    <t>331 901</t>
  </si>
  <si>
    <t>4 373</t>
  </si>
  <si>
    <t>360 866</t>
  </si>
  <si>
    <t>4 386</t>
  </si>
  <si>
    <t>352 252</t>
  </si>
  <si>
    <t>6 651</t>
  </si>
  <si>
    <t>535 625</t>
  </si>
  <si>
    <t>5 015</t>
  </si>
  <si>
    <t>467 199</t>
  </si>
  <si>
    <t>5 401</t>
  </si>
  <si>
    <t>476 605</t>
  </si>
  <si>
    <t>5 178</t>
  </si>
  <si>
    <t>478 626</t>
  </si>
  <si>
    <t>4 636</t>
  </si>
  <si>
    <t>454 471</t>
  </si>
  <si>
    <t>6 994</t>
  </si>
  <si>
    <t>573 136</t>
  </si>
  <si>
    <t>6 141</t>
  </si>
  <si>
    <t>513 852</t>
  </si>
  <si>
    <t>5 685</t>
  </si>
  <si>
    <t>497 915</t>
  </si>
  <si>
    <t>5 980</t>
  </si>
  <si>
    <t>501 914</t>
  </si>
  <si>
    <t>3 730</t>
  </si>
  <si>
    <t>339 171</t>
  </si>
  <si>
    <t>3 724</t>
  </si>
  <si>
    <t>307 826</t>
  </si>
  <si>
    <t>Evolution des Besoins</t>
  </si>
  <si>
    <t>2008-2013</t>
  </si>
  <si>
    <t>2013-2018</t>
  </si>
  <si>
    <t>2008-2018</t>
  </si>
  <si>
    <t>Excedent en Logements</t>
  </si>
  <si>
    <t>2008-2020</t>
  </si>
  <si>
    <t>Financement Bailleurs</t>
  </si>
  <si>
    <t>RS + Vacance</t>
  </si>
  <si>
    <t>Non-Affectes</t>
  </si>
  <si>
    <t>Surface</t>
  </si>
  <si>
    <t>Projections</t>
  </si>
  <si>
    <t>pop_2008</t>
  </si>
  <si>
    <t>pop_2013</t>
  </si>
  <si>
    <t>Population historique 2008</t>
  </si>
  <si>
    <t>pop_2013-pop_2008</t>
  </si>
  <si>
    <t>Population historique 2013</t>
  </si>
  <si>
    <t>Evolution Population historique 2008-2013</t>
  </si>
  <si>
    <t>txpop_0813</t>
  </si>
  <si>
    <t>Taux Annuel de l'Evolution Population historique 2008-2013</t>
  </si>
  <si>
    <t>pop_2018</t>
  </si>
  <si>
    <t>Population historique 2018</t>
  </si>
  <si>
    <t>Evolution Population historique 2013-2008</t>
  </si>
  <si>
    <t>pop_2018-pop_2013</t>
  </si>
  <si>
    <t>txpop_1318</t>
  </si>
  <si>
    <t>Taux Annuel de l'Evolution Population historique 2013-2018</t>
  </si>
  <si>
    <t># 2013-2018 (INSEE)</t>
  </si>
  <si>
    <t># 2008-2013 (INSEE)</t>
  </si>
  <si>
    <t># 2018-2020 (Reprise Evolution Periode 13-18)</t>
  </si>
  <si>
    <t>pop_2020</t>
  </si>
  <si>
    <t>pop_2020 - pop_2018</t>
  </si>
  <si>
    <t>txpop_1820</t>
  </si>
  <si>
    <t>Population projectee 2020</t>
  </si>
  <si>
    <t>Evolution Population projetee 2018-2020</t>
  </si>
  <si>
    <t>calc_after(2018, pop_2018, 2020, txpop_1318)</t>
  </si>
  <si>
    <t>scen</t>
  </si>
  <si>
    <t>"scen0"</t>
  </si>
  <si>
    <t>scen0 utilise des taux de projections evoluant (scenario insee) - les autres sont indentiques de 2020 a 2050</t>
  </si>
  <si>
    <t>Hypothese d'evolution de la population</t>
  </si>
  <si>
    <t>Taux Annuel de l'Evolution Population projetee 2018-2020</t>
  </si>
  <si>
    <t>txpop_2030</t>
  </si>
  <si>
    <t># 2020-2030 (Projections INSEE ou Scenario)</t>
  </si>
  <si>
    <t>Taux Annuel de l'Evolution Population projetee 2020-2030</t>
  </si>
  <si>
    <t>pop_2030</t>
  </si>
  <si>
    <t>calc_after(2020, pop_2020, 2030, txpop_2030)</t>
  </si>
  <si>
    <t>Population projectee 2030</t>
  </si>
  <si>
    <t>epop_2030</t>
  </si>
  <si>
    <t>pop_2030 - pop_2020</t>
  </si>
  <si>
    <t>Evolution Population projetee 2020-2030</t>
  </si>
  <si>
    <t>epop_1820</t>
  </si>
  <si>
    <t>epop_0813</t>
  </si>
  <si>
    <t>epop_1318</t>
  </si>
  <si>
    <t># 2030-2040 (Projections INSEE ou Scenario)</t>
  </si>
  <si>
    <t>epop_3040</t>
  </si>
  <si>
    <t>txpop_3040</t>
  </si>
  <si>
    <t>Taux Annuel de l'Evolution Population projetee 2030-2040</t>
  </si>
  <si>
    <t>calc_after(2030, pop_2030, 2040, txpop_3040)</t>
  </si>
  <si>
    <t>Evolution Population projetee 2030-2020</t>
  </si>
  <si>
    <t>pop_2040 - pop_2030</t>
  </si>
  <si>
    <t>pop_2040</t>
  </si>
  <si>
    <t>Document</t>
  </si>
  <si>
    <t>SCoT de XXX</t>
  </si>
  <si>
    <t>à rentrer</t>
  </si>
  <si>
    <t>calcul programmé</t>
  </si>
  <si>
    <t>fourni par la base de données et corrigeable</t>
  </si>
  <si>
    <t>calculé et modifiable</t>
  </si>
  <si>
    <t>Actions à mener par l'utilisateur</t>
  </si>
  <si>
    <t>entrer l'année des données utilisée par le BE</t>
  </si>
  <si>
    <t>dates</t>
  </si>
  <si>
    <t>entrer les dates début et fin du SCoT</t>
  </si>
  <si>
    <t>année référence</t>
  </si>
  <si>
    <t xml:space="preserve"> départ </t>
  </si>
  <si>
    <t>horizon</t>
  </si>
  <si>
    <t>vérifier l'évolution de la population hors ménages (graphique 1) ==&gt; corriger éventuellement la valeur proposée par la base de données pour l'année de fin (i)</t>
  </si>
  <si>
    <t>a</t>
  </si>
  <si>
    <t>b</t>
  </si>
  <si>
    <t>c</t>
  </si>
  <si>
    <t>idem pour la taille des ménages (graphique 2) (m)</t>
  </si>
  <si>
    <t>idem pour les RS (graphique 3) (t)</t>
  </si>
  <si>
    <t>idem pour les LV (graphique 4) (y)</t>
  </si>
  <si>
    <t>vérifier et corriger éventuellement l'effet "évolution du parc"  (ag)</t>
  </si>
  <si>
    <t>étape 1    Population</t>
  </si>
  <si>
    <t xml:space="preserve">Population </t>
  </si>
  <si>
    <t>Taux de croissance</t>
  </si>
  <si>
    <t>delta population</t>
  </si>
  <si>
    <t>entrer la répartition des logements existants  (donnée pour information inutile pour évaluer le besoin foncier mais intéressante pour discussion de la répartition entre niveau d'armature urbaine)</t>
  </si>
  <si>
    <t>selon le nombre de niveaux de l'armature urbaine</t>
  </si>
  <si>
    <t>au départ</t>
  </si>
  <si>
    <t>finale</t>
  </si>
  <si>
    <t>entrer la répartition des nouveaiux logements par niveau d'armature urbaine (b1 à b6)</t>
  </si>
  <si>
    <t>d</t>
  </si>
  <si>
    <t xml:space="preserve">e=d*puissance(1+f;c-b) </t>
  </si>
  <si>
    <t>f</t>
  </si>
  <si>
    <t>g = e - d</t>
  </si>
  <si>
    <t>idem le potentiel foncier par niveau (d1 à d6)</t>
  </si>
  <si>
    <t>idem les densités nettes prévues par niveau (f1 à f6)</t>
  </si>
  <si>
    <t>étape 2      Besoin RP</t>
  </si>
  <si>
    <t>population hors ménages</t>
  </si>
  <si>
    <t xml:space="preserve">population des ménages </t>
  </si>
  <si>
    <t>Taille des ménages</t>
  </si>
  <si>
    <t>Nb résidences principales</t>
  </si>
  <si>
    <t>delta résid. principales</t>
  </si>
  <si>
    <t>idem le taux de passage des denistés nettes aux densités brutes par niveau (h1 à h6)</t>
  </si>
  <si>
    <t>h</t>
  </si>
  <si>
    <t>i = h</t>
  </si>
  <si>
    <t>j = d - h</t>
  </si>
  <si>
    <t>k = e - i</t>
  </si>
  <si>
    <t>l</t>
  </si>
  <si>
    <t>m</t>
  </si>
  <si>
    <t>n=j/l</t>
  </si>
  <si>
    <t>p=o-n</t>
  </si>
  <si>
    <t>étape 3        Besoin RS</t>
  </si>
  <si>
    <t>Part des résidences secondaires</t>
  </si>
  <si>
    <t>Nb résidences secondaires</t>
  </si>
  <si>
    <t>delta résid. Secondaires</t>
  </si>
  <si>
    <t>q</t>
  </si>
  <si>
    <t>r = t / ab</t>
  </si>
  <si>
    <t>s</t>
  </si>
  <si>
    <t>t= s * Taux croissance RS dernière période</t>
  </si>
  <si>
    <t>u=t-s</t>
  </si>
  <si>
    <t>étape 4      Besoin LV</t>
  </si>
  <si>
    <t>Part des logements vacants</t>
  </si>
  <si>
    <t xml:space="preserve">Nb logements vacants </t>
  </si>
  <si>
    <t>delta logements vacants</t>
  </si>
  <si>
    <t>Parc total</t>
  </si>
  <si>
    <t xml:space="preserve">delta logements </t>
  </si>
  <si>
    <t>rationnel</t>
  </si>
  <si>
    <t>v</t>
  </si>
  <si>
    <t>w = y / ab</t>
  </si>
  <si>
    <t>x</t>
  </si>
  <si>
    <t>y= x * Taux croissance RS dernière période</t>
  </si>
  <si>
    <t>aa = n + s + x</t>
  </si>
  <si>
    <t>ab = o + t + y</t>
  </si>
  <si>
    <t>ac = ab - aa</t>
  </si>
  <si>
    <t>étape 5    Renouvellement du parc</t>
  </si>
  <si>
    <t>dernière période intercensitaire</t>
  </si>
  <si>
    <t>effet sur la durée du document</t>
  </si>
  <si>
    <t>Besoin en logements sur foncier vierge</t>
  </si>
  <si>
    <t>évolution du parc (entre années n-5 et n)</t>
  </si>
  <si>
    <t>Logements commencés (somme années n-6 à n-1)</t>
  </si>
  <si>
    <t>effet sur le parc</t>
  </si>
  <si>
    <t>en nombre/an</t>
  </si>
  <si>
    <t>ad</t>
  </si>
  <si>
    <t>ae</t>
  </si>
  <si>
    <t>ag = af * ( c - b)</t>
  </si>
  <si>
    <t>ah = ac - ag</t>
  </si>
  <si>
    <t>étape 6  Besoins de logements selon l'armature urbaine</t>
  </si>
  <si>
    <t>Niveau 1</t>
  </si>
  <si>
    <t>Niveau 2</t>
  </si>
  <si>
    <t>Niveau 3</t>
  </si>
  <si>
    <t>Niveau 4</t>
  </si>
  <si>
    <t>Niveau 5</t>
  </si>
  <si>
    <t>Niveau 6</t>
  </si>
  <si>
    <t>TOTAL</t>
  </si>
  <si>
    <t>répartition logts départ            (juste pour info)</t>
  </si>
  <si>
    <t>répartition nouveaux logts</t>
  </si>
  <si>
    <t>b1</t>
  </si>
  <si>
    <t xml:space="preserve">b3 </t>
  </si>
  <si>
    <t>b3</t>
  </si>
  <si>
    <t>b4</t>
  </si>
  <si>
    <t>b5</t>
  </si>
  <si>
    <t>b6</t>
  </si>
  <si>
    <t>Besoin en logements</t>
  </si>
  <si>
    <t>c1 = ah  * b1</t>
  </si>
  <si>
    <t>c2 = ah  * b2</t>
  </si>
  <si>
    <t>c3 = ah  * b3</t>
  </si>
  <si>
    <t>c4 = ah  * b4</t>
  </si>
  <si>
    <t>c5= ah  * b5</t>
  </si>
  <si>
    <t>c6= ah  * b6</t>
  </si>
  <si>
    <t>cc = somme (c1:c6)</t>
  </si>
  <si>
    <t>étape 7   Constructions en extension</t>
  </si>
  <si>
    <t>Possibilités en densification</t>
  </si>
  <si>
    <t>d1</t>
  </si>
  <si>
    <t xml:space="preserve">d2 </t>
  </si>
  <si>
    <t>d3</t>
  </si>
  <si>
    <t>d4</t>
  </si>
  <si>
    <t>d5</t>
  </si>
  <si>
    <t>d6</t>
  </si>
  <si>
    <t>contructions en extension</t>
  </si>
  <si>
    <t>e1=SI(c1&gt;d1;c1;0)</t>
  </si>
  <si>
    <t>'e2=SI(c2&gt;d2;c2;0)</t>
  </si>
  <si>
    <t>e3=SI(c3&gt;d3;c3;0)</t>
  </si>
  <si>
    <t>e4=SI(c4&gt;d4;c4;0)</t>
  </si>
  <si>
    <t>e5=SI(c5&gt;d5;c5;0)</t>
  </si>
  <si>
    <t>e6=SI(c6&gt;d6;c6;0)</t>
  </si>
  <si>
    <t>ee = somme (e1:e6)</t>
  </si>
  <si>
    <t>étape 8 Besoin de foncier</t>
  </si>
  <si>
    <r>
      <t>Résultat</t>
    </r>
    <r>
      <rPr>
        <sz val="10"/>
        <color indexed="9"/>
        <rFont val="Arial"/>
        <family val="2"/>
      </rPr>
      <t xml:space="preserve"> </t>
    </r>
  </si>
  <si>
    <t>densité nette en Logts/ha</t>
  </si>
  <si>
    <t>densité  Logts/ha</t>
  </si>
  <si>
    <t>f1</t>
  </si>
  <si>
    <t>f2</t>
  </si>
  <si>
    <t>f3</t>
  </si>
  <si>
    <t>f4</t>
  </si>
  <si>
    <t>f5</t>
  </si>
  <si>
    <t>f6</t>
  </si>
  <si>
    <t>Surface nette en extension</t>
  </si>
  <si>
    <t>g1 = e1 / f1</t>
  </si>
  <si>
    <t>g2 = e2 / f2</t>
  </si>
  <si>
    <t>g3 = e3 / f3</t>
  </si>
  <si>
    <t>g4 ' =e4 / f4</t>
  </si>
  <si>
    <t>g5 = e5 / f5</t>
  </si>
  <si>
    <t>g6 = e6 / f6</t>
  </si>
  <si>
    <t>Rajoût pour équipements en %</t>
  </si>
  <si>
    <t>h1</t>
  </si>
  <si>
    <t>h2</t>
  </si>
  <si>
    <t>h3</t>
  </si>
  <si>
    <t>h4</t>
  </si>
  <si>
    <t>h5</t>
  </si>
  <si>
    <t>h6</t>
  </si>
  <si>
    <t>Ha  nécessaires</t>
  </si>
  <si>
    <t>i1 = g1 * (1 + h1)</t>
  </si>
  <si>
    <t>i2 = g2 * (2 + h2)</t>
  </si>
  <si>
    <t>i3 = g3 * (3 + h3)</t>
  </si>
  <si>
    <t>i4 = g4 * (4 + h4)</t>
  </si>
  <si>
    <t>i5 = g5 * (5 + h5)</t>
  </si>
  <si>
    <t>i6 = g6 * (6 + h6)</t>
  </si>
  <si>
    <t>ii = somme (i1:i6)</t>
  </si>
  <si>
    <t>étape 9 Consommation d'espace</t>
  </si>
  <si>
    <t>Donnée CEREMA / habitat sur la décennie précédente (2010-2020)</t>
  </si>
  <si>
    <t>jj</t>
  </si>
  <si>
    <t>Consommation annuelle passée</t>
  </si>
  <si>
    <t>kk= jj / 10</t>
  </si>
  <si>
    <t>Consommation annuelle prévue</t>
  </si>
  <si>
    <t>= ii</t>
  </si>
  <si>
    <t>Degré de sobriété ???</t>
  </si>
  <si>
    <t>ll = 11 / kk</t>
  </si>
  <si>
    <t># 2040-2050 (Projections INSEE ou Scenario)</t>
  </si>
  <si>
    <t>txpop_4050</t>
  </si>
  <si>
    <t>pop_2050</t>
  </si>
  <si>
    <t>epop_4050</t>
  </si>
  <si>
    <t>Taux Annuel de l'Evolution Population projetee 2040-2050</t>
  </si>
  <si>
    <t>Population projectee 2050</t>
  </si>
  <si>
    <t>Population projectee 2040</t>
  </si>
  <si>
    <t>calc_after(2040, pop_2040, 2050, txpop_4050)</t>
  </si>
  <si>
    <t>pop_2050 - pop_2040</t>
  </si>
  <si>
    <t>o=k/m</t>
  </si>
  <si>
    <t>Taux croissance RS dernière période</t>
  </si>
  <si>
    <t>Taux croissance LV dernière période</t>
  </si>
  <si>
    <t>Pas Utilise :</t>
  </si>
  <si>
    <t>Ajoute</t>
  </si>
  <si>
    <t>Sitadel ?:</t>
  </si>
  <si>
    <t>a Pas Utilise :</t>
  </si>
  <si>
    <t>Pas Correct !</t>
  </si>
  <si>
    <t>Exprime en quoi ?</t>
  </si>
  <si>
    <t>OK</t>
  </si>
  <si>
    <t>en 10 ans</t>
  </si>
  <si>
    <t>z=y-x</t>
  </si>
  <si>
    <t>Donnees 06 - CA Sophia-Antipolis</t>
  </si>
  <si>
    <t>Consommation Totale ?</t>
  </si>
  <si>
    <t>Departement 06</t>
  </si>
  <si>
    <t>Pas disponible par commune sur Sitadel</t>
  </si>
  <si>
    <t>Pas disponible au telchargement sur Sitadel (copie manuelle)</t>
  </si>
  <si>
    <t>Sitadel Historique Arrete</t>
  </si>
  <si>
    <t xml:space="preserve">Sitadel Temps Reel </t>
  </si>
  <si>
    <t>Une partie des logements autorises ne sont pas encore commences (VEFA)</t>
  </si>
  <si>
    <t>Projections  avec le Taux de Realistion</t>
  </si>
  <si>
    <t>Arrete</t>
  </si>
  <si>
    <t>Temps Reel</t>
  </si>
  <si>
    <t>2013-2020</t>
  </si>
  <si>
    <t>Donnees a Juin 2021</t>
  </si>
  <si>
    <t xml:space="preserve"> / an</t>
  </si>
  <si>
    <t>Variation Vacances</t>
  </si>
  <si>
    <t>Variation RS</t>
  </si>
  <si>
    <t>Log / ha</t>
  </si>
  <si>
    <t>Renouvellement</t>
  </si>
  <si>
    <t>an</t>
  </si>
  <si>
    <t>Conso Foncier Cerema 2009/2018</t>
  </si>
  <si>
    <t>Objectif ZAN</t>
  </si>
  <si>
    <t>ZAN Dispo</t>
  </si>
  <si>
    <t>Desaffectations</t>
  </si>
  <si>
    <t>Nombre de personnes par ménage</t>
  </si>
  <si>
    <t>Variation</t>
  </si>
  <si>
    <t>Demande de Logements</t>
  </si>
  <si>
    <t>- Croissance Demo</t>
  </si>
  <si>
    <t>- Desserrement des Menages</t>
  </si>
  <si>
    <t>Demande potentielle à l'horizon 2030</t>
  </si>
  <si>
    <t>Votre besoin annuel en logements (13 ans)</t>
  </si>
  <si>
    <t>Scot Ouest</t>
  </si>
  <si>
    <t>Scot CASA</t>
  </si>
  <si>
    <t>Log / Extension</t>
  </si>
  <si>
    <t>Log / Renouv</t>
  </si>
  <si>
    <t>Ha de Log Consommes / 13 ans</t>
  </si>
  <si>
    <t>Ha</t>
  </si>
  <si>
    <t>- Lies a la Croissance demographique</t>
  </si>
  <si>
    <t>- Lies a la Taille des Menages</t>
  </si>
  <si>
    <t>f_epop_0813</t>
  </si>
  <si>
    <t>f_epop_1318</t>
  </si>
  <si>
    <t>f_diff (pop_2018 , pop_2013)</t>
  </si>
  <si>
    <t>f_etxpop_1318</t>
  </si>
  <si>
    <t>f_taux (TXPOP_1318, 3, suffix="%")</t>
  </si>
  <si>
    <t>Evolution Population historique 2012-2018</t>
  </si>
  <si>
    <t>f_epop_1820</t>
  </si>
  <si>
    <t>f_diff (pop_2020 , pop_2018)</t>
  </si>
  <si>
    <t>f_etxpop_1820</t>
  </si>
  <si>
    <t>f_taux (txpop_1318, 3, suffix="%")</t>
  </si>
  <si>
    <t>f_diff (pop_2030 , pop_2020)</t>
  </si>
  <si>
    <t>f_taux (txpop_2030, 3, suffix="%")</t>
  </si>
  <si>
    <t>f_epop_3040</t>
  </si>
  <si>
    <t>f_diff(pop_2040 , pop_2030)</t>
  </si>
  <si>
    <t>f_epop_2030</t>
  </si>
  <si>
    <t>f_etxpop_3040</t>
  </si>
  <si>
    <t>f_taux (txpop_3040, 3, suffix="%")</t>
  </si>
  <si>
    <t>f_epop_4050</t>
  </si>
  <si>
    <t>f_taux (txpop_4050, 3, suffix="%")</t>
  </si>
  <si>
    <t>Evolution Population projetee 2040-2050</t>
  </si>
  <si>
    <t>Evolution Population projetee 2030-2040</t>
  </si>
  <si>
    <t># Ligne Population Hors Menages</t>
  </si>
  <si>
    <t>hmen_2008</t>
  </si>
  <si>
    <t>hmen_2013</t>
  </si>
  <si>
    <t>hmen_2013 -hmen_2008</t>
  </si>
  <si>
    <t>Evolution Hors Menages 2008-2013</t>
  </si>
  <si>
    <t>f_ehmen_0813</t>
  </si>
  <si>
    <t>f_diff (hmen_2013 , hmen_2008)</t>
  </si>
  <si>
    <t>hmen_2018</t>
  </si>
  <si>
    <t>Evolution Hors Menages 2013-2018</t>
  </si>
  <si>
    <t>ehmen_1318</t>
  </si>
  <si>
    <t>hmen_2018 - hmen_2013</t>
  </si>
  <si>
    <t>f_ehmen_1318</t>
  </si>
  <si>
    <t>f_diff (hmen_2018 , hmen_2013)</t>
  </si>
  <si>
    <t>hmen_2020</t>
  </si>
  <si>
    <t>ehmen_1820</t>
  </si>
  <si>
    <t>hmen_2020 - hmen_2018</t>
  </si>
  <si>
    <t>Evolution Hors Menages 2018-2020</t>
  </si>
  <si>
    <t>f_ehmen_1820</t>
  </si>
  <si>
    <t>f_diff (hmen_2020 , hmen_2018)</t>
  </si>
  <si>
    <t>calc_after(2020, hmen_2020, 2030, PROJ_DPT_TXPOP_2030)</t>
  </si>
  <si>
    <t>Population Hors Menages en 2020</t>
  </si>
  <si>
    <t>Population Hors Menages en 2030</t>
  </si>
  <si>
    <t>hmen_2030 - hmen_2020</t>
  </si>
  <si>
    <t>Evolution Hors Menages 2020-2030</t>
  </si>
  <si>
    <t>ehmen_2030</t>
  </si>
  <si>
    <t>f_ehmen_2030</t>
  </si>
  <si>
    <t>f_diff (hmen_2030 , hmen_2020)</t>
  </si>
  <si>
    <t>Evolution Hors Menages 2030-2040</t>
  </si>
  <si>
    <t>Evolution Hors Menages 2040-2050</t>
  </si>
  <si>
    <t>Population Hors Menages en 2040</t>
  </si>
  <si>
    <t>Population Hors Menages en 2050</t>
  </si>
  <si>
    <t>hmen_2040</t>
  </si>
  <si>
    <t>calc_after(2030, hmen_2030, 2040, PROJ_DPT_TXPOP_3040)</t>
  </si>
  <si>
    <t>ehmen_3040</t>
  </si>
  <si>
    <t>hmen_2040 - hmen_2030</t>
  </si>
  <si>
    <t>f_ehmen_3040</t>
  </si>
  <si>
    <t>f_diff (hmen_2040 , hmen_2030)</t>
  </si>
  <si>
    <t>hmen_2050</t>
  </si>
  <si>
    <t>calc_after(2040, hmen_2040, 2050, PROJ_DPT_TXPOP_4050)</t>
  </si>
  <si>
    <t>hmen_2050 - hmen_2040</t>
  </si>
  <si>
    <t>ehmen_4050</t>
  </si>
  <si>
    <t>f_ehmen_4050</t>
  </si>
  <si>
    <t>f_diff (hmen_2050 , hmen_2040)</t>
  </si>
  <si>
    <t># Ligne Population Des Menages</t>
  </si>
  <si>
    <t>pmen_2008 / men_2008</t>
  </si>
  <si>
    <t>hmen_2008 / C08_PMEN</t>
  </si>
  <si>
    <t>f_taux( txhmen_2008 * 100, 1 , "%", "")</t>
  </si>
  <si>
    <t>pmen_2013 / men_2013</t>
  </si>
  <si>
    <t>hmen_2013 / C13_PMEN</t>
  </si>
  <si>
    <t>f_taux( txhmen_2013 * 100, 1 , "%", "")</t>
  </si>
  <si>
    <t>calc_taux(2013, tmen_2013, 2008, tmen_2008, 3)</t>
  </si>
  <si>
    <t>pmen_2018 / men_2018</t>
  </si>
  <si>
    <t>hmen_2018 / P18_POP</t>
  </si>
  <si>
    <t>f_taux( txhmen_2018 * 100, 1 , "%", "")</t>
  </si>
  <si>
    <t>calc_taux(2018, tmen_2018, 2013, tmen_2013, 3)</t>
  </si>
  <si>
    <t>pmen_2013 - pmen_2008</t>
  </si>
  <si>
    <t>f_diff (pmen_2013 , pmen_2008)</t>
  </si>
  <si>
    <t>pmen_2018 - pmen_2013</t>
  </si>
  <si>
    <t>f_diff (pmen_2018 , pmen_2013)</t>
  </si>
  <si>
    <t>Population Des Menages en 2008</t>
  </si>
  <si>
    <t>Menages en 2008</t>
  </si>
  <si>
    <t>Taille Des Menages en 2008</t>
  </si>
  <si>
    <t>Taux de Population Hors Menages en 2008</t>
  </si>
  <si>
    <t>f_round(tmen_2008, 2)</t>
  </si>
  <si>
    <t># Evolution de la Population</t>
  </si>
  <si>
    <t>Population Des Menages en 2013</t>
  </si>
  <si>
    <t>Menages en 2013</t>
  </si>
  <si>
    <t>Taille Des Menages en 2013</t>
  </si>
  <si>
    <t>Taux de Population Hors Menages en 2013</t>
  </si>
  <si>
    <t>Taux Evolution de la Taille Des Menages 2008-2013</t>
  </si>
  <si>
    <t>Population Des Menages en 2018</t>
  </si>
  <si>
    <t>Menages en 2018</t>
  </si>
  <si>
    <t>Taille Des Menages en 2018</t>
  </si>
  <si>
    <t>Taux de Population Hors Menages en 2018</t>
  </si>
  <si>
    <t>Taux Evolution de la Taille Des Menages 2008-2018</t>
  </si>
  <si>
    <t>Taux Evolution de la Taille Des Menages 2013-2018</t>
  </si>
  <si>
    <t>Evolution Population 2008-2013</t>
  </si>
  <si>
    <t>Evolution Population 2013-2018</t>
  </si>
  <si>
    <t># 2020</t>
  </si>
  <si>
    <t>f_txhmen_2020</t>
  </si>
  <si>
    <t>f_txtmen_1820</t>
  </si>
  <si>
    <t># 2030</t>
  </si>
  <si>
    <t>f_txhmen_2030</t>
  </si>
  <si>
    <t>f_txtmen_2030</t>
  </si>
  <si>
    <t># 2040</t>
  </si>
  <si>
    <t>f_txhmen_2040</t>
  </si>
  <si>
    <t>f_txtmen_3040</t>
  </si>
  <si>
    <t># 2050</t>
  </si>
  <si>
    <t>f_txhmen_2050</t>
  </si>
  <si>
    <t>f_txtmen_4050</t>
  </si>
  <si>
    <t>txtmen_1318</t>
  </si>
  <si>
    <t>txhmen_2018</t>
  </si>
  <si>
    <t>roundNumber(pop_2020 * txhmen_2020,0)</t>
  </si>
  <si>
    <t>pop_2020 - hmen_2020</t>
  </si>
  <si>
    <t>calc_after(2018, tmen_2018, 2020 , txtmen_1820,3)</t>
  </si>
  <si>
    <t>roundNumber(pmen_2020/tmen_2020,0)</t>
  </si>
  <si>
    <t>f_taux( txhmen_2020 * 100, 1 , "%", "")</t>
  </si>
  <si>
    <t xml:space="preserve">txhmen_2020                                        </t>
  </si>
  <si>
    <t>calc_after(2020, tmen_2020, 2030 , txtmen_2030,3)</t>
  </si>
  <si>
    <t>roundNumber(pop_2030 * txhmen_2030,0)</t>
  </si>
  <si>
    <t>pop_2030 - hmen_2030</t>
  </si>
  <si>
    <t>f_taux( txhmen_2030 * 100, 1 , "%", "")</t>
  </si>
  <si>
    <t>roundNumber(pmen_2030/tmen_2030,0)</t>
  </si>
  <si>
    <t xml:space="preserve">txhmen_2030                                        </t>
  </si>
  <si>
    <t>calc_after(2030, tmen_2030, 2040 , txtmen_3040,3)</t>
  </si>
  <si>
    <t>roundNumber(pop_2040 * txhmen_2040,0)</t>
  </si>
  <si>
    <t>pop_2040 - hmen_2040</t>
  </si>
  <si>
    <t>f_taux( txhmen_2040 * 100, 1 , "%", "")</t>
  </si>
  <si>
    <t>roundNumber(pmen_2040/tmen_2040,0)</t>
  </si>
  <si>
    <t xml:space="preserve">txhmen_2040                                        </t>
  </si>
  <si>
    <t>calc_after(2040, tmen_2040, 2050 , txtmen_4050,3)</t>
  </si>
  <si>
    <t>roundNumber(pop_2050 * txhmen_2050,0)</t>
  </si>
  <si>
    <t>pop_2050 - hmen_2050</t>
  </si>
  <si>
    <t>f_taux( txhmen_2050 * 100, 1 , "%", "")</t>
  </si>
  <si>
    <t>roundNumber(pmen_2050/tmen_2050,0)</t>
  </si>
  <si>
    <t>Taux Evolution de la Taille Des Menages 2018-2020</t>
  </si>
  <si>
    <t>Taux Evolution de la Taille Des Menages 2020-2030</t>
  </si>
  <si>
    <t>Taux Evolution de la Taille Des Menages 2040-2050</t>
  </si>
  <si>
    <t>Taux Evolution de la Taille Des Menages 2030-2040</t>
  </si>
  <si>
    <t>Taux de Population Hors Menages en 2020</t>
  </si>
  <si>
    <t>Taux de Population Hors Menages en 2030</t>
  </si>
  <si>
    <t>Taux de Population Hors Menages en 2040</t>
  </si>
  <si>
    <t>Taux de Population Hors Menages en 2050</t>
  </si>
  <si>
    <t>Population Des Menages en 2020</t>
  </si>
  <si>
    <t>Population Des Menages en 2030</t>
  </si>
  <si>
    <t>Population Des Menages en 2040</t>
  </si>
  <si>
    <t>Population Des Menages en 2050</t>
  </si>
  <si>
    <t>Taille Des Menages en 2020</t>
  </si>
  <si>
    <t>Taille Des Menages en 2030</t>
  </si>
  <si>
    <t>Taille Des Menages en 2040</t>
  </si>
  <si>
    <t>Menages en 2020</t>
  </si>
  <si>
    <t>Menages en 2030</t>
  </si>
  <si>
    <t>Menages en 2040</t>
  </si>
  <si>
    <t>Taille Des Menages en 2050</t>
  </si>
  <si>
    <t>Menages en 2050</t>
  </si>
  <si>
    <t>f_diff (pop_2013 , pop_2008)</t>
  </si>
  <si>
    <t>f_etxpop_0813</t>
  </si>
  <si>
    <t>f_etxpop_2030</t>
  </si>
  <si>
    <t>f_taux (txpop_0813, 3, suffix="%")</t>
  </si>
  <si>
    <t>txhmen_2013</t>
  </si>
  <si>
    <t>hmen_2013 / pop_2013</t>
  </si>
  <si>
    <t>ehmen_0813</t>
  </si>
  <si>
    <t>txhmen_2008</t>
  </si>
  <si>
    <t>hmen_2008 / pop_2008</t>
  </si>
  <si>
    <t>hmen_2018 / pop_2018</t>
  </si>
  <si>
    <t>txhmen_2020</t>
  </si>
  <si>
    <t>hmen_2020 / pop_2020</t>
  </si>
  <si>
    <t>txhmen_2030</t>
  </si>
  <si>
    <t>hmen_2030 / pop_2030</t>
  </si>
  <si>
    <t>txhmen_2040</t>
  </si>
  <si>
    <t>hmen_2040 / pop_2040</t>
  </si>
  <si>
    <t>txhmen_2050</t>
  </si>
  <si>
    <t>hmen_2050 / pop_2050</t>
  </si>
  <si>
    <t>calc_after(2018, hmen_2018, 2020, txhmen_2018)</t>
  </si>
  <si>
    <t>hmen_2030</t>
  </si>
  <si>
    <t>pmen_2008</t>
  </si>
  <si>
    <t>men_2008</t>
  </si>
  <si>
    <t>tmen_2008</t>
  </si>
  <si>
    <t>f_tmen_2008</t>
  </si>
  <si>
    <t>f_txhmen_2008</t>
  </si>
  <si>
    <t>pmen_2013</t>
  </si>
  <si>
    <t>men_2013</t>
  </si>
  <si>
    <t>tmen_2013</t>
  </si>
  <si>
    <t>txtmen_0813</t>
  </si>
  <si>
    <t>epmen_0813</t>
  </si>
  <si>
    <t>f_epmen_0813</t>
  </si>
  <si>
    <t>f_tmen_2013</t>
  </si>
  <si>
    <t>f_txhmen_2013</t>
  </si>
  <si>
    <t>f_txtmen_0813</t>
  </si>
  <si>
    <t>pmen_2018</t>
  </si>
  <si>
    <t>men_2018</t>
  </si>
  <si>
    <t>tmen_2018</t>
  </si>
  <si>
    <t>epmen_1318</t>
  </si>
  <si>
    <t>f_epmen_1318</t>
  </si>
  <si>
    <t>f_tmen_2018</t>
  </si>
  <si>
    <t>f_txhmen_2018</t>
  </si>
  <si>
    <t>f_txtmen_1318</t>
  </si>
  <si>
    <t>txtmen_1820</t>
  </si>
  <si>
    <t>pmen_2020</t>
  </si>
  <si>
    <t>tmen_2020</t>
  </si>
  <si>
    <t>men_2020</t>
  </si>
  <si>
    <t>f_tmen_2020</t>
  </si>
  <si>
    <t>txtmen_2030</t>
  </si>
  <si>
    <t>tmen_2030</t>
  </si>
  <si>
    <t>pmen_2030</t>
  </si>
  <si>
    <t>men_2030</t>
  </si>
  <si>
    <t>f_tmen_2030</t>
  </si>
  <si>
    <t>txtmen_3040</t>
  </si>
  <si>
    <t>tmen_2040</t>
  </si>
  <si>
    <t>pmen_2040</t>
  </si>
  <si>
    <t>men_2040</t>
  </si>
  <si>
    <t>f_tmen_2040</t>
  </si>
  <si>
    <t>txtmen_4050</t>
  </si>
  <si>
    <t>tmen_2050</t>
  </si>
  <si>
    <t>pmen_2050</t>
  </si>
  <si>
    <t>men_2050</t>
  </si>
  <si>
    <t>f_tmen_2050</t>
  </si>
  <si>
    <t>f_round(tmen_2013, 2)</t>
  </si>
  <si>
    <t>f_val(txtmen_0813, "+" ,"%")</t>
  </si>
  <si>
    <t>f_val(txtmen_1318, "+" ,"%")</t>
  </si>
  <si>
    <t>f_val(txtmen_1820, "+" ,"%")</t>
  </si>
  <si>
    <t>f_val(txtmen_2030, "+" ,"%")</t>
  </si>
  <si>
    <t>f_val(txtmen_3040, "+" ,"%")</t>
  </si>
  <si>
    <t>f_val(txtmen_4050, "+" ,"%")</t>
  </si>
  <si>
    <t>f_round(tmen_2020,2)</t>
  </si>
  <si>
    <t>f_round(tmen_2030,2)</t>
  </si>
  <si>
    <t>f_round(tmen_2040,2)</t>
  </si>
  <si>
    <t>f_round(tmen_2050,2)</t>
  </si>
  <si>
    <t>f_round(tmen_2018, 2)</t>
  </si>
  <si>
    <t>Hypothese d'evolution de la taille des menages</t>
  </si>
  <si>
    <t>scen_evol_pop</t>
  </si>
  <si>
    <t>PROJ_DPT_TXPOP_2030 if (scen == "scen0") else scen_evol_pop</t>
  </si>
  <si>
    <t xml:space="preserve"> (scen == "scen0") ?  PROJ_DPT_TXPOP_2030 : scen_evol_pop</t>
  </si>
  <si>
    <t>PROJ_DPT_TXPOP_3040 if (scen == "scen0") else scen_evol_pop</t>
  </si>
  <si>
    <t xml:space="preserve"> (scen == "scen0") ?  PROJ_DPT_TXPOP_3040 : scen_evol_pop</t>
  </si>
  <si>
    <t>PROJ_DPT_TXPOP_4050 if (scen == "scen0") else scen_evol_pop</t>
  </si>
  <si>
    <t xml:space="preserve"> (scen == "scen0") ?  PROJ_DPT_TXPOP_4050 : scen_evol_pop</t>
  </si>
  <si>
    <t>scen_evol_tm</t>
  </si>
  <si>
    <t>rsv_2008</t>
  </si>
  <si>
    <t>rsv_2013</t>
  </si>
  <si>
    <t>rsv_2018</t>
  </si>
  <si>
    <t>log_2008</t>
  </si>
  <si>
    <t>log_2013</t>
  </si>
  <si>
    <t>log_2018</t>
  </si>
  <si>
    <t>rp_2008</t>
  </si>
  <si>
    <t>rp_2013</t>
  </si>
  <si>
    <t>rp_2018</t>
  </si>
  <si>
    <t>rs_2008</t>
  </si>
  <si>
    <t>rs_2013</t>
  </si>
  <si>
    <t>rs_2018</t>
  </si>
  <si>
    <t>rv_2008</t>
  </si>
  <si>
    <t>rv_2013</t>
  </si>
  <si>
    <t>rv_2018</t>
  </si>
  <si>
    <t>rs_2008  + rv_2008</t>
  </si>
  <si>
    <t>rs_2013  + rv_2013</t>
  </si>
  <si>
    <t>rs_2018  + rv_2018</t>
  </si>
  <si>
    <t>rsv_2008 + rp_2008</t>
  </si>
  <si>
    <t>rsv_2013 + rp_2013</t>
  </si>
  <si>
    <t>rsv_2018 + rp_2018</t>
  </si>
  <si>
    <t>rv_2018 / log_2018</t>
  </si>
  <si>
    <t>rs_2018 / log_2018</t>
  </si>
  <si>
    <t>rp_2018 / log_2018</t>
  </si>
  <si>
    <t>roundNumber(rp_2020 / txrp_2020 * txrs_2020)</t>
  </si>
  <si>
    <t>roundNumber(rp_2020 / txrp_2020 * txrv_2020)</t>
  </si>
  <si>
    <t>roundNumber(rv_2020 + rp_2020  +  rs_2020)</t>
  </si>
  <si>
    <t>f_percent(rp_2020 , log_2020 , rounding=0, suffix = "%", format = "1")</t>
  </si>
  <si>
    <t>f_percent(rs_2020 , log_2020 , rounding=0, suffix = "%", format = "1")</t>
  </si>
  <si>
    <t>f_percent(rv_2020 , log_2020 , rounding=0, suffix = "%", format = "1")</t>
  </si>
  <si>
    <t>f_diff(rp_2020 , rp_2018)</t>
  </si>
  <si>
    <t>1 - txrs_2030 - txrv_2030</t>
  </si>
  <si>
    <t>roundNumber(rp_2030 / txrp_2030 * txrs_2030)</t>
  </si>
  <si>
    <t>roundNumber(rp_2030 / txrp_2030 * txrv_2030)</t>
  </si>
  <si>
    <t>roundNumber(rv_2030 + rp_2030  +  rs_2030)</t>
  </si>
  <si>
    <t>f_percent(rp_2030 , log_2030 , rounding=0, suffix = "%", format = "1")</t>
  </si>
  <si>
    <t>f_percent(rs_2030 , log_2030 , rounding=0, suffix = "%", format = "1")</t>
  </si>
  <si>
    <t>f_percent(rv_2030 , log_2030 , rounding=0, suffix = "%", format = "1")</t>
  </si>
  <si>
    <t>rp_2030 - rp_2020</t>
  </si>
  <si>
    <t>rs_2030 - rs_2020</t>
  </si>
  <si>
    <t>rv_2030 - rv_2020</t>
  </si>
  <si>
    <t>roundNumber((pop_2030 - pop_2020)/tmen_2020,0)</t>
  </si>
  <si>
    <t>erp_2030 - rped_2030</t>
  </si>
  <si>
    <t>f_val(erp_2030)</t>
  </si>
  <si>
    <t>f_val(rped_2030)</t>
  </si>
  <si>
    <t>f_val(rptm_2030)</t>
  </si>
  <si>
    <t>1 - txrs_2040 - txrv_2040</t>
  </si>
  <si>
    <t>roundNumber(rp_2040 / txrp_2040 * txrs_2040)</t>
  </si>
  <si>
    <t>roundNumber(rp_2040 / txrp_2040 * txrv_2040)</t>
  </si>
  <si>
    <t>roundNumber(rv_2040 + rp_2040  +  rs_2040)</t>
  </si>
  <si>
    <t>f_percent(rp_2040 , log_2040 , rounding=0, suffix = "%", format = "1")</t>
  </si>
  <si>
    <t>f_percent(rs_2040 , log_2040 , rounding=0, suffix = "%", format = "1")</t>
  </si>
  <si>
    <t>f_percent(rv_2040 , log_2040 , rounding=0, suffix = "%", format = "1")</t>
  </si>
  <si>
    <t>rp_2040 - rp_2030</t>
  </si>
  <si>
    <t>rs_2040 - rs_2030</t>
  </si>
  <si>
    <t>rv_2040 - rv_2030</t>
  </si>
  <si>
    <t>roundNumber((pop_2040 - pop_2030)/tmen_2030,0)</t>
  </si>
  <si>
    <t>erp_3040 - rped_3040</t>
  </si>
  <si>
    <t>f_val(erp_3040)</t>
  </si>
  <si>
    <t>f_val(rped_3040)</t>
  </si>
  <si>
    <t>f_val(rptm_3040)</t>
  </si>
  <si>
    <t>1 - txrs_2050 - txrv_2050</t>
  </si>
  <si>
    <t>roundNumber(rp_2050 / txrp_2050 * txrs_2050)</t>
  </si>
  <si>
    <t>roundNumber(rp_2050 / txrp_2050 * txrv_2050)</t>
  </si>
  <si>
    <t>roundNumber(rv_2050 + rp_2050  +  rs_2050)</t>
  </si>
  <si>
    <t>f_percent(rp_2050 , log_2050 , rounding=0, suffix = "%", format = "1")</t>
  </si>
  <si>
    <t>f_percent(rs_2050 , log_2050 , rounding=0, suffix = "%", format = "1")</t>
  </si>
  <si>
    <t>f_percent(rv_2050 , log_2050 , rounding=0, suffix = "%", format = "1")</t>
  </si>
  <si>
    <t>rp_2050 - rp_2040</t>
  </si>
  <si>
    <t>rs_2050 - rs_2040</t>
  </si>
  <si>
    <t>rv_2050 - rv_2040</t>
  </si>
  <si>
    <t>roundNumber((pop_2050 - pop_2040)/tmen_2040,0)</t>
  </si>
  <si>
    <t>erp_4050 - rped_4050</t>
  </si>
  <si>
    <t>f_val(erp_4050)</t>
  </si>
  <si>
    <t>f_val(rped_4050)</t>
  </si>
  <si>
    <t>f_val(rptm_4050)</t>
  </si>
  <si>
    <t>pop_2013 - pop_2008</t>
  </si>
  <si>
    <t>pop_2018 - pop_2013</t>
  </si>
  <si>
    <t>rp_2013  - rp_2008</t>
  </si>
  <si>
    <t>rp_2018  - rp_2013</t>
  </si>
  <si>
    <t>rs_2013  - rs_2008</t>
  </si>
  <si>
    <t>rs_2018  - rs_2013</t>
  </si>
  <si>
    <t>rv_2013  - rv_2008</t>
  </si>
  <si>
    <t>rv_2018  - rv_2013</t>
  </si>
  <si>
    <t>rsv_2013 - rsv_2008</t>
  </si>
  <si>
    <t>rsv_2018 - rsv_2013</t>
  </si>
  <si>
    <t>log_2013 - log_2008</t>
  </si>
  <si>
    <t>log_2018 - log_2013</t>
  </si>
  <si>
    <t>f_percent(rp_2008 , log_2008 , rounding=0, suffix = "%", format = "1")</t>
  </si>
  <si>
    <t>f_percent(rp_2013 , log_2013 , rounding=0, suffix = "%", format = "1")</t>
  </si>
  <si>
    <t>f_percent(rp_2018 , log_2018 , rounding=0, suffix = "%", format = "1")</t>
  </si>
  <si>
    <t>f_percent(rs_2008 , log_2008 , rounding=0, suffix = "%", format = "1")</t>
  </si>
  <si>
    <t>f_percent(rs_2013 , log_2013 , rounding=0, suffix = "%", format = "1")</t>
  </si>
  <si>
    <t>f_percent(rs_2018 , log_2018 , rounding=0, suffix = "%", format = "1")</t>
  </si>
  <si>
    <t>f_percent(rv_2008 , log_2008 , rounding=0, suffix = "%", format = "1")</t>
  </si>
  <si>
    <t>f_percent(rv_2013 , log_2013 , rounding=0, suffix = "%", format = "1")</t>
  </si>
  <si>
    <t>f_percent(rv_2018 , log_2018 , rounding=0, suffix = "%", format = "1")</t>
  </si>
  <si>
    <t>f_diff (rp_2013 ,  rp_2008)</t>
  </si>
  <si>
    <t>f_diff (rp_2018 ,  rp_2013)</t>
  </si>
  <si>
    <t>f_diff (rs_2013 ,  rs_2008)</t>
  </si>
  <si>
    <t>f_diff (rs_2018 ,  rs_2013)</t>
  </si>
  <si>
    <t>f_diff (rv_2013 ,  rv_2008)</t>
  </si>
  <si>
    <t>f_diff (rv_2018 ,  rv_2013)</t>
  </si>
  <si>
    <t>f_diff (rsv_2013 , rsv_2008)</t>
  </si>
  <si>
    <t>f_diff (rsv_2018 , rsv_2013)</t>
  </si>
  <si>
    <t>f_diff (log_2013 , log_2008)</t>
  </si>
  <si>
    <t>f_diff (log_2018 , log_2013)</t>
  </si>
  <si>
    <t>f_diff (log_2020 , log_2018)</t>
  </si>
  <si>
    <t>f_diff (log_2030 , log_2020)</t>
  </si>
  <si>
    <t>f_diff (log_2040 , log_2030)</t>
  </si>
  <si>
    <t>f_diff (log_2050 , log_2040)</t>
  </si>
  <si>
    <t>f_conso_0813</t>
  </si>
  <si>
    <t>f_conso_1318</t>
  </si>
  <si>
    <t>f_conso_1820</t>
  </si>
  <si>
    <t>f_conso_2030</t>
  </si>
  <si>
    <t>f_conso_3040</t>
  </si>
  <si>
    <t>f_conso_4050</t>
  </si>
  <si>
    <t>(rv_2020 / log_2020) - (scen_lutte_vacance/100)</t>
  </si>
  <si>
    <t>(rs_2020 / log_2020) - (scen_lutte_secondaire/100)</t>
  </si>
  <si>
    <t>(rv_2030 / log_2030) - (scen_lutte_vacance/100)</t>
  </si>
  <si>
    <t>(rs_2030 / log_2030) - (scen_lutte_secondaire/100)</t>
  </si>
  <si>
    <t>(rv_2040 / log_2040) - (scen_lutte_vacance/100)</t>
  </si>
  <si>
    <t>(rs_2040 / log_2040) - (scen_lutte_secondaire/100)</t>
  </si>
  <si>
    <t>roundNumber(((log_2013 - log_2008) / scen_log_ha),0)</t>
  </si>
  <si>
    <t>roundNumber(((log_2018 - log_2013) / scen_log_ha),0)</t>
  </si>
  <si>
    <t>roundNumber(((log_2020 - log_2018) / scen_log_ha),0)</t>
  </si>
  <si>
    <t>roundNumber(((log_2030 - log_2020) / scen_log_ha),0)</t>
  </si>
  <si>
    <t>roundNumber(((log_2040 - log_2030) / scen_log_ha),0)</t>
  </si>
  <si>
    <t>roundNumber(((log_2050 - log_2040) / scen_log_ha),0)</t>
  </si>
  <si>
    <t>scen_log_ha</t>
  </si>
  <si>
    <t>Logements par Hectares</t>
  </si>
  <si>
    <t>Residences Principales en 2008</t>
  </si>
  <si>
    <t>Residences Principales en 2013</t>
  </si>
  <si>
    <t>Residences Principales en 2018</t>
  </si>
  <si>
    <t>Residences Secondaires en 2008</t>
  </si>
  <si>
    <t>Residences Secondaires en 2013</t>
  </si>
  <si>
    <t>Residences Secondaires en 2018</t>
  </si>
  <si>
    <t>Residences Vacantes en 2008</t>
  </si>
  <si>
    <t>Residences Vacantes en 2013</t>
  </si>
  <si>
    <t>Residences Vacantes en 2018</t>
  </si>
  <si>
    <t>Residences Secondaires et Vacantes en 2008</t>
  </si>
  <si>
    <t>Residences Secondaires et Vacantes en 2018</t>
  </si>
  <si>
    <t>Total Logements en 2008</t>
  </si>
  <si>
    <t>Total Logements en 2018</t>
  </si>
  <si>
    <t>Total Logements en 2013</t>
  </si>
  <si>
    <t>Residences Principales en 2020</t>
  </si>
  <si>
    <t>Residences Principales en 2030</t>
  </si>
  <si>
    <t>Residences Principales en 2040</t>
  </si>
  <si>
    <t>Residences Principales en 2050</t>
  </si>
  <si>
    <t>rp_2020</t>
  </si>
  <si>
    <t>txrv_2020</t>
  </si>
  <si>
    <t>txrs_2020</t>
  </si>
  <si>
    <t>txrp_2020</t>
  </si>
  <si>
    <t>rs_2020</t>
  </si>
  <si>
    <t>rv_2020</t>
  </si>
  <si>
    <t>log_2020</t>
  </si>
  <si>
    <t>f_rp_2020</t>
  </si>
  <si>
    <t>f_rs_2020</t>
  </si>
  <si>
    <t>f_rv_2020</t>
  </si>
  <si>
    <t>f_rp_1820</t>
  </si>
  <si>
    <t>rp_2030</t>
  </si>
  <si>
    <t>txrv_2030</t>
  </si>
  <si>
    <t>txrs_2030</t>
  </si>
  <si>
    <t>txrp_2030</t>
  </si>
  <si>
    <t>rs_2030</t>
  </si>
  <si>
    <t>rv_2030</t>
  </si>
  <si>
    <t>log_2030</t>
  </si>
  <si>
    <t>f_rp_2030</t>
  </si>
  <si>
    <t>f_rs_2030</t>
  </si>
  <si>
    <t>f_rv_2030</t>
  </si>
  <si>
    <t>erp_2030</t>
  </si>
  <si>
    <t>ers_2030</t>
  </si>
  <si>
    <t>erv_2030</t>
  </si>
  <si>
    <t>rped_2030</t>
  </si>
  <si>
    <t>rptm_2030</t>
  </si>
  <si>
    <t>f_erp_2030</t>
  </si>
  <si>
    <t>f_rped_2030</t>
  </si>
  <si>
    <t>f_rptm_2030</t>
  </si>
  <si>
    <t>rp_2040</t>
  </si>
  <si>
    <t>txrv_2040</t>
  </si>
  <si>
    <t>txrs_2040</t>
  </si>
  <si>
    <t>txrp_2040</t>
  </si>
  <si>
    <t>rs_2040</t>
  </si>
  <si>
    <t>rv_2040</t>
  </si>
  <si>
    <t>log_2040</t>
  </si>
  <si>
    <t>f_rp_2040</t>
  </si>
  <si>
    <t>f_rs_2040</t>
  </si>
  <si>
    <t>f_rv_2040</t>
  </si>
  <si>
    <t>erp_3040</t>
  </si>
  <si>
    <t>ers_3040</t>
  </si>
  <si>
    <t>erv_3040</t>
  </si>
  <si>
    <t>rped_3040</t>
  </si>
  <si>
    <t>rptm_3040</t>
  </si>
  <si>
    <t>f_erp_3040</t>
  </si>
  <si>
    <t>f_rped_3040</t>
  </si>
  <si>
    <t>f_rptm_3040</t>
  </si>
  <si>
    <t>rp_2050</t>
  </si>
  <si>
    <t>txrv_2050</t>
  </si>
  <si>
    <t>txrs_2050</t>
  </si>
  <si>
    <t>txrp_2050</t>
  </si>
  <si>
    <t>rs_2050</t>
  </si>
  <si>
    <t>rv_2050</t>
  </si>
  <si>
    <t>log_2050</t>
  </si>
  <si>
    <t>f_rp_2050</t>
  </si>
  <si>
    <t>f_rs_2050</t>
  </si>
  <si>
    <t>f_rv_2050</t>
  </si>
  <si>
    <t>erp_4050</t>
  </si>
  <si>
    <t>ers_4050</t>
  </si>
  <si>
    <t>erv_4050</t>
  </si>
  <si>
    <t>rped_4050</t>
  </si>
  <si>
    <t>rptm_4050</t>
  </si>
  <si>
    <t>f_erp_4050</t>
  </si>
  <si>
    <t>f_rped_4050</t>
  </si>
  <si>
    <t>f_rptm_4050</t>
  </si>
  <si>
    <t>pop_0813</t>
  </si>
  <si>
    <t>pop_1318</t>
  </si>
  <si>
    <t>rp_0813</t>
  </si>
  <si>
    <t>rp_1318</t>
  </si>
  <si>
    <t>rs_0813</t>
  </si>
  <si>
    <t>rs_1318</t>
  </si>
  <si>
    <t>rv_0813</t>
  </si>
  <si>
    <t>rv_1318</t>
  </si>
  <si>
    <t>rsv_0813</t>
  </si>
  <si>
    <t>rsv_1318</t>
  </si>
  <si>
    <t>log_0813</t>
  </si>
  <si>
    <t>log_1318</t>
  </si>
  <si>
    <t>f_rp_2008</t>
  </si>
  <si>
    <t>f_rp_2013</t>
  </si>
  <si>
    <t>f_rp_2018</t>
  </si>
  <si>
    <t>f_rs_2008</t>
  </si>
  <si>
    <t>f_rs_2013</t>
  </si>
  <si>
    <t>f_rs_2018</t>
  </si>
  <si>
    <t>f_rv_2008</t>
  </si>
  <si>
    <t>f_rv_2013</t>
  </si>
  <si>
    <t>f_rv_2018</t>
  </si>
  <si>
    <t>f_rp_0813</t>
  </si>
  <si>
    <t>f_rp_1318</t>
  </si>
  <si>
    <t>f_rs_0813</t>
  </si>
  <si>
    <t>f_rs_1318</t>
  </si>
  <si>
    <t>f_rv_0813</t>
  </si>
  <si>
    <t>f_rv_1318</t>
  </si>
  <si>
    <t>f_rsv_0813</t>
  </si>
  <si>
    <t>f_rsv_1318</t>
  </si>
  <si>
    <t>f_log_0813</t>
  </si>
  <si>
    <t>f_log_1318</t>
  </si>
  <si>
    <t>f_log_1820</t>
  </si>
  <si>
    <t>f_log_2030</t>
  </si>
  <si>
    <t>f_log_3040</t>
  </si>
  <si>
    <t>f_log_4050</t>
  </si>
  <si>
    <t>Taux de Residences Vacantes en 2020</t>
  </si>
  <si>
    <t>Taux de Residences Principales en 2020</t>
  </si>
  <si>
    <t>Taux de Residences Secondaires en 2020</t>
  </si>
  <si>
    <t>Total Logements en 2020</t>
  </si>
  <si>
    <t>Evolution des Residences Principales entre 2018 et 2020</t>
  </si>
  <si>
    <t>scen_lutte_vacance</t>
  </si>
  <si>
    <t>scen_lutte_secondaire</t>
  </si>
  <si>
    <t>Diminution des residences secondaires en 10 ans (en %)</t>
  </si>
  <si>
    <t>Diminution des logements vacants en 10 ans (en %)</t>
  </si>
  <si>
    <t># Non-Affectes (construction non finies / en VEFA)</t>
  </si>
  <si>
    <t># Sitadel Logements Autorises</t>
  </si>
  <si>
    <t># Sitadel Logements Commences</t>
  </si>
  <si>
    <t># Sitadel Taux de Realisation</t>
  </si>
  <si>
    <t># Extrapolation Logements Commences</t>
  </si>
  <si>
    <t># Commences / Extrapolation par an</t>
  </si>
  <si>
    <t># Logements Construits</t>
  </si>
  <si>
    <t># Estimation des Besoins</t>
  </si>
  <si>
    <t># Excedents de constructions / besoins</t>
  </si>
  <si>
    <t># Estimation des RS/LV</t>
  </si>
  <si>
    <t># SRU</t>
  </si>
  <si>
    <t>NB_LGT_TOT_CREES_1721 + NB_LGT_TOT_CREES_1316</t>
  </si>
  <si>
    <t>roundNumber(NB_LGT_TOT_CREES_1721/4.5*4 + NB_LGT_TOT_CREES_1316,0)</t>
  </si>
  <si>
    <t>f_taux(NB_LGT_TX_REALISATION_1316 * 100, 1, suffix="%", format="")</t>
  </si>
  <si>
    <t>f_taux(NB_LGT_TX_REALISATION_1721 * 100, 1, suffix="%", format="")</t>
  </si>
  <si>
    <t>sit_stxr_1316</t>
  </si>
  <si>
    <t>f_taux(sit_etxr_1721 * 100, 1, suffix="%", format="")</t>
  </si>
  <si>
    <t>roundNumber(sit_eaut_1721 * sit_etxr_1721,0)</t>
  </si>
  <si>
    <t>f_taux(sit_etxr_1321 * 100, 1, suffix="%", format="")</t>
  </si>
  <si>
    <t>roundNumber(sit_eaut_1321 * sit_etxr_1321,0)</t>
  </si>
  <si>
    <t>f_taux(sit_etxr_1320 * 100, 1, suffix="%", format="")</t>
  </si>
  <si>
    <t>roundNumber(sit_eaut_1320 * sit_etxr_1320,0)</t>
  </si>
  <si>
    <t>roundNumber(sit_scom_1316/(2016-2013+1),0)</t>
  </si>
  <si>
    <t>roundNumber(sit_scom_1721/(2021-2017+1),0)</t>
  </si>
  <si>
    <t>roundNumber(sit_ecom_1721/(2021-2017+1),0)</t>
  </si>
  <si>
    <t>roundNumber(sit_ecom_1321/(2021-2013+1),0)</t>
  </si>
  <si>
    <t>roundNumber(sit_ecom_1321/(2020-2013+1),0)</t>
  </si>
  <si>
    <t>sit_scom_1316</t>
  </si>
  <si>
    <t>sit_ecom_1721</t>
  </si>
  <si>
    <t>sit_ecom_1321</t>
  </si>
  <si>
    <t>sit_ecom_1320</t>
  </si>
  <si>
    <t>sit_ebes_1316 + sit_ebes_1721</t>
  </si>
  <si>
    <t>sit_lcon_1316 - sit_ebes_1316</t>
  </si>
  <si>
    <t>sit_lcon_1721 - sit_ebes_1721</t>
  </si>
  <si>
    <t>sit_lcon_1321 - sit_ebes_1321</t>
  </si>
  <si>
    <t>sit_lcon_1320 - sit_ebes_1320</t>
  </si>
  <si>
    <t>sit_ersv_1316 + sit_ersv_1721</t>
  </si>
  <si>
    <t>sit_excd_1316 - sit_ersv_1316</t>
  </si>
  <si>
    <t>sit_excd_1721 - sit_ersv_1721</t>
  </si>
  <si>
    <t>sit_excd_1321 - sit_ersv_1321</t>
  </si>
  <si>
    <t xml:space="preserve"> SRU_CARENCE_2017</t>
  </si>
  <si>
    <t xml:space="preserve"> SRU_OBJ_2017_2019</t>
  </si>
  <si>
    <t xml:space="preserve"> SRU_LOGEMENTS_SRU_CONSTRUITS</t>
  </si>
  <si>
    <t xml:space="preserve"> f_percent(SRU_CARENCE_2017 , SRU_RP_2017 , rounding=0, suffix = "%", format = "1")</t>
  </si>
  <si>
    <t xml:space="preserve"> f_percent(sru_srea_1719  , SRU_OBJ_2017_2019 , rounding=0, suffix = "%", format = "1")</t>
  </si>
  <si>
    <t xml:space="preserve"> SRU_CARENCE_2020</t>
  </si>
  <si>
    <t xml:space="preserve"> SRU_OBJ_2020_2022</t>
  </si>
  <si>
    <t xml:space="preserve"> sru_stxr_1719</t>
  </si>
  <si>
    <t xml:space="preserve"> roundNumber(SRU_OBJ_2020_2022 * sru_stxr_1719,0)</t>
  </si>
  <si>
    <t xml:space="preserve"> f_percent(SRU_CARENCE_2020 , SRU_RP_2020 , rounding=0, suffix = "%", format = "1")</t>
  </si>
  <si>
    <t xml:space="preserve"> f_percent(sru_srea_2022  , sru_sobj_2022 , rounding=0, suffix = "%", format = "1")</t>
  </si>
  <si>
    <t xml:space="preserve"> roundNumber(SRU_CARENCE_2020 - sru_srea_2022,0)</t>
  </si>
  <si>
    <t xml:space="preserve"> sru_scar_2025</t>
  </si>
  <si>
    <t xml:space="preserve"> f_percent(sru_scar_2025 , SRU_RP_2020 , rounding=0, suffix = "%", format = "1")</t>
  </si>
  <si>
    <t xml:space="preserve"> f_percent(sru_srea_2025  , sru_sobj_2025 , rounding=0, suffix = "%", format = "1")</t>
  </si>
  <si>
    <t>sit_saut_1316</t>
  </si>
  <si>
    <t>sit_saut_1721</t>
  </si>
  <si>
    <t>sit_eaut_1721</t>
  </si>
  <si>
    <t>sit_eaut_1321</t>
  </si>
  <si>
    <t>sit_eaut_1320</t>
  </si>
  <si>
    <t>sit_scom_1721</t>
  </si>
  <si>
    <t>sit_f_stxr_1316</t>
  </si>
  <si>
    <t>sit_stxr_1721</t>
  </si>
  <si>
    <t>sit_f_stxr_1721</t>
  </si>
  <si>
    <t>sit_etxr_1721</t>
  </si>
  <si>
    <t>sit_f_etxr_1721</t>
  </si>
  <si>
    <t>sit_etxr_1321</t>
  </si>
  <si>
    <t>sit_f_etxr_1321</t>
  </si>
  <si>
    <t>sit_etxr_1320</t>
  </si>
  <si>
    <t>sit_f_etxr_1320</t>
  </si>
  <si>
    <t>sit_scan_1316</t>
  </si>
  <si>
    <t>sit_scan_1721</t>
  </si>
  <si>
    <t>sit_ecan_1721</t>
  </si>
  <si>
    <t>sit_ecan_1321</t>
  </si>
  <si>
    <t>sit_ecan_1320</t>
  </si>
  <si>
    <t>sit_lcon_1316</t>
  </si>
  <si>
    <t>sit_lcon_1721</t>
  </si>
  <si>
    <t>sit_lcon_1321</t>
  </si>
  <si>
    <t>sit_lcon_1320</t>
  </si>
  <si>
    <t>sit_ebes_1316</t>
  </si>
  <si>
    <t>sit_ebes_1721</t>
  </si>
  <si>
    <t>sit_ebes_1321</t>
  </si>
  <si>
    <t>sit_ebes_1320</t>
  </si>
  <si>
    <t>sit_excd_1316</t>
  </si>
  <si>
    <t>sit_excd_1721</t>
  </si>
  <si>
    <t>sit_excd_1321</t>
  </si>
  <si>
    <t>sit_ersv_1316</t>
  </si>
  <si>
    <t>sit_ersv_1721</t>
  </si>
  <si>
    <t>sit_ersv_1321</t>
  </si>
  <si>
    <t>sit_naff_1316</t>
  </si>
  <si>
    <t>sit_naff_1721</t>
  </si>
  <si>
    <t>sit_naff_1321</t>
  </si>
  <si>
    <t>sru_scar_1719</t>
  </si>
  <si>
    <t>sru_sobj_1719</t>
  </si>
  <si>
    <t>sru_srea_1719</t>
  </si>
  <si>
    <t>sru_stxr_1719</t>
  </si>
  <si>
    <t>sru_f_scar_1719</t>
  </si>
  <si>
    <t>sru_f_srea_1719</t>
  </si>
  <si>
    <t>sru_scar_2022</t>
  </si>
  <si>
    <t>sru_sobj_2022</t>
  </si>
  <si>
    <t>sru_stxr_2022</t>
  </si>
  <si>
    <t>sru_srea_2022</t>
  </si>
  <si>
    <t>sru_f_scar_2022</t>
  </si>
  <si>
    <t>sru_f_srea_2022</t>
  </si>
  <si>
    <t>sru_scar_2025</t>
  </si>
  <si>
    <t>sru_sobj_2025</t>
  </si>
  <si>
    <t>sru_srea_2025</t>
  </si>
  <si>
    <t>sru_stxr_2025</t>
  </si>
  <si>
    <t>sru_f_scar_2025</t>
  </si>
  <si>
    <t>sru_f_srea_2025</t>
  </si>
  <si>
    <t>sru_sobj_2025 - scen_conv_logsru</t>
  </si>
  <si>
    <t>scen_part_logsru</t>
  </si>
  <si>
    <t>proj_part_logsru</t>
  </si>
  <si>
    <t>proj_part_logtot</t>
  </si>
  <si>
    <t>roundNumber (((proj_logsru )/ proj_part_logsru ) * 100,0)</t>
  </si>
  <si>
    <t>f_percent(proj_logsru  , proj_logtot , rounding=0, suffix = "%", format = "1")</t>
  </si>
  <si>
    <t>f_percent(proj_logtot  , proj_logtot , rounding=0, suffix = "%", format = "1")</t>
  </si>
  <si>
    <t>roundNumber(proj_logtot / scen_log_ha,1)</t>
  </si>
  <si>
    <t>roundNumber(proj_excd_terme / scen_log_ha,0)</t>
  </si>
  <si>
    <t>proj_logsru</t>
  </si>
  <si>
    <t>proj_logtot</t>
  </si>
  <si>
    <t>proj_f_logsru</t>
  </si>
  <si>
    <t>proj_f_logtot</t>
  </si>
  <si>
    <t>proj_log_ha</t>
  </si>
  <si>
    <t>proj_habitants</t>
  </si>
  <si>
    <t>proj_hab_augm</t>
  </si>
  <si>
    <t>proj_f_hab</t>
  </si>
  <si>
    <t>proj_log_terme</t>
  </si>
  <si>
    <t>proj_excd_terme</t>
  </si>
  <si>
    <t>proj_excd_conso</t>
  </si>
  <si>
    <t>roundNumber((rp_1318/5*4),0)</t>
  </si>
  <si>
    <t>roundNumber((rs_1318/5*4),0)</t>
  </si>
  <si>
    <t>roundNumber((sit_ebes_1316 + sit_ebes_1721/4.5*4),0)</t>
  </si>
  <si>
    <t>scen_conv_logsru</t>
  </si>
  <si>
    <t>Reconversion / Renouvellement</t>
  </si>
  <si>
    <t>roundNumber(proj_logtot * tmen_2030,0)</t>
  </si>
  <si>
    <t>roundNumber(proj_habitants / pop_2030 * 100,0)</t>
  </si>
  <si>
    <t>f_percent(proj_habitants +  pop_2030 , pop_2030 , rounding=0, suffix = "%", format = "1")</t>
  </si>
  <si>
    <t>roundNumber(log_2020 + proj_logtot,0)</t>
  </si>
  <si>
    <t>roundNumber(proj_log_terme - rp_2030,0)</t>
  </si>
  <si>
    <t>roundNumber(proj_log_terme - rp_2030 - rs_2030 - rv_2030,0)</t>
  </si>
  <si>
    <t>Part des Logements Sociaux dans les Programmes (en %)</t>
  </si>
  <si>
    <t>Scenario par Defaut (INSEE)</t>
  </si>
  <si>
    <t>SCENARIO</t>
  </si>
  <si>
    <t xml:space="preserve"> (sru_sobj_1719 == 0) ? 0 : ( sru_srea_1719  / sru_sobj_1719)</t>
  </si>
  <si>
    <t>0 if (sru_sobj_1719 == 0) else ( sru_srea_1719  / sru_sobj_1719)</t>
  </si>
  <si>
    <t>APP</t>
  </si>
  <si>
    <t># Logements</t>
  </si>
  <si>
    <t># Historique 2008-2018</t>
  </si>
  <si>
    <t># Projections 2030</t>
  </si>
  <si>
    <t># Projections 2020</t>
  </si>
  <si>
    <t># Projections 2040</t>
  </si>
  <si>
    <t># Projections 2050</t>
  </si>
  <si>
    <t># Evolution 2020-2030</t>
  </si>
  <si>
    <t># Evolution 2030-2040</t>
  </si>
  <si>
    <t># Evolution 2040-2050</t>
  </si>
  <si>
    <t>Meme taux qu'em 2018</t>
  </si>
  <si>
    <t>Test2</t>
  </si>
  <si>
    <t>Test3</t>
  </si>
  <si>
    <t>Hypothese : Meme taux qu'en 2040</t>
  </si>
  <si>
    <t>Hypothese :  Meme taux qu'entre 2013 et 2018</t>
  </si>
  <si>
    <t>Hypothese : Meme taux qu'en 2030</t>
  </si>
  <si>
    <t>Hypothese : Meme taux qu'en 2020</t>
  </si>
  <si>
    <t>Hypothese : Meme taux qu'en 2018</t>
  </si>
  <si>
    <t>Taux de Residences Vacantes en 2030</t>
  </si>
  <si>
    <t>Taux de Residences Secondaires en 2030</t>
  </si>
  <si>
    <t>Taux de Residences Principales en 2030</t>
  </si>
  <si>
    <t>Total Logements en 2030</t>
  </si>
  <si>
    <t>Taux de Residences Vacantes en 2040</t>
  </si>
  <si>
    <t>Taux de Residences Secondaires en 2040</t>
  </si>
  <si>
    <t>Taux de Residences Principales en 2040</t>
  </si>
  <si>
    <t>Residences Secondaires en 2040</t>
  </si>
  <si>
    <t>Residences Vacantes en 2040</t>
  </si>
  <si>
    <t>Total Logements en 2040</t>
  </si>
  <si>
    <t>Taux de Residences Vacantes en 2050</t>
  </si>
  <si>
    <t>Taux de Residences Secondaires en 2050</t>
  </si>
  <si>
    <t>Taux de Residences Principales en 2050</t>
  </si>
  <si>
    <t>Residences Secondaires en 2050</t>
  </si>
  <si>
    <t>Residences Vacantes en 2050</t>
  </si>
  <si>
    <t>Total Logements en 2050</t>
  </si>
  <si>
    <t>Evolution des Residences Principales entre 2020 et 2030</t>
  </si>
  <si>
    <t>Evolution des Residences Secondaires entre 2020 et 2030</t>
  </si>
  <si>
    <t>Evolution des Residences Vacantes entre 2020 et 2030</t>
  </si>
  <si>
    <t>Evolution des Residences Principales entre 2020 et 2030, liee a la croissance demographique</t>
  </si>
  <si>
    <t>Evolution des Residences Principales entre 2020 et 2030, liee a la diminution de la taille des menages</t>
  </si>
  <si>
    <t>Evolution des Residences Principales entre 2030 et 2040</t>
  </si>
  <si>
    <t>Evolution des Residences Secondaires entre 2030 et 2040</t>
  </si>
  <si>
    <t>Evolution des Residences Vacantes entre 2030 et 2040</t>
  </si>
  <si>
    <t>Evolution des Residences Principales entre 2030 et 2040, liee a la croissance demographique</t>
  </si>
  <si>
    <t>Evolution des Residences Principales entre 2030 et 2040, liee a la diminution de la taille des menages</t>
  </si>
  <si>
    <t>Evolution des Residences Principales entre 2040 et 2050</t>
  </si>
  <si>
    <t>Evolution des Residences Secondaires entre 2040 et 2050</t>
  </si>
  <si>
    <t>Evolution des Residences Vacantes entre 2040 et 2050</t>
  </si>
  <si>
    <t>Evolution des Residences Principales entre 2040 et 2050, liee a la croissance demographique</t>
  </si>
  <si>
    <t>Evolution des Residences Principales entre 2040 et 2050, liee a la diminution de la taille des menages</t>
  </si>
  <si>
    <t>Evolution des Residences Principales entre 2008 et 2013</t>
  </si>
  <si>
    <t>Evolution des Residences Principales entre 2013 et 2018</t>
  </si>
  <si>
    <t>Evolution de la Population entre 2008 et 2013</t>
  </si>
  <si>
    <t>Evolution de la Population entre 2013 et 2018</t>
  </si>
  <si>
    <t>Evolution des Residences Secondaires entre 2008 et 2013</t>
  </si>
  <si>
    <t>Evolution des Residences Secondaires entre 2013 et 2018</t>
  </si>
  <si>
    <t>Evolution des Residences Vacantes entre 2008 et 2013</t>
  </si>
  <si>
    <t>Evolution des Residences Vacantes entre 2013 et 2018</t>
  </si>
  <si>
    <t>Evolution des Residences Secondaires et Vacantes entre 2008 et 2013</t>
  </si>
  <si>
    <t>Evolution des Residences Secondaires et Vacantes entre 2013 et 2018</t>
  </si>
  <si>
    <t>Evolution des Logements entre 2013 et 2018</t>
  </si>
  <si>
    <t>Evolution des Logements entre 2008 et 2013</t>
  </si>
  <si>
    <t>Evolution des Logements entre 2018 et 2020</t>
  </si>
  <si>
    <t>Evolution des Logements entre 2020 et 2030</t>
  </si>
  <si>
    <t>Evolution des Logements entre 2030 et 2040</t>
  </si>
  <si>
    <t>Evolution des Logements entre 2040 et 2050</t>
  </si>
  <si>
    <t>Hectares Consommes entre 2008 et 2013</t>
  </si>
  <si>
    <t>Hectares Consommes entre 2013 et 2018</t>
  </si>
  <si>
    <t>Hectares Consommes entre 2018 et 2020</t>
  </si>
  <si>
    <t>Hectares Consommes entre 2020 et 2030</t>
  </si>
  <si>
    <t>Hectares Consommes entre 2030 et 2040</t>
  </si>
  <si>
    <t>Hectares Consommes entre 2040 et 2050</t>
  </si>
  <si>
    <t># Sitadel</t>
  </si>
  <si>
    <t>Logements Autorises entre 2013 et 2016</t>
  </si>
  <si>
    <t>Logements Autorises entre 2017 et 2021</t>
  </si>
  <si>
    <t>Logements Autorises entre 2013 et 2021</t>
  </si>
  <si>
    <t>Logements Autorises entre 2013 et 2020</t>
  </si>
  <si>
    <t>Taux de Realisation entre 2013 et 2016</t>
  </si>
  <si>
    <t>Taux de Realisation entre 2017 et 2021</t>
  </si>
  <si>
    <t>Estimation du Taux de Realisation Reel entre 2017 et 2021</t>
  </si>
  <si>
    <t>Estimation des Logements Commences Reels entre 2017 et 2021</t>
  </si>
  <si>
    <t>Beaucoup de Logements son autories, mais pas encore commences</t>
  </si>
  <si>
    <t>Estimation du Taux de Realisation Reel entre 2013 et 2021</t>
  </si>
  <si>
    <t>Hypothese : Stable depuis 2013</t>
  </si>
  <si>
    <t>Estimation du Taux de Realisation Reel entre 2013 et 2020</t>
  </si>
  <si>
    <t>Estimation des Logements Commences Reels entre 2013 et 2021</t>
  </si>
  <si>
    <t>Estimation des Logements Commences Reels entre 2013 et 2020</t>
  </si>
  <si>
    <t># Extrapolation Logements Commences entre 2013 et 2020</t>
  </si>
  <si>
    <t># Extrapolation Logements Commences entre 2013 et 2021</t>
  </si>
  <si>
    <t># Extrapolation Taux Reel de Realisation</t>
  </si>
  <si>
    <t>Logements Construits par an entre 2017 et 2021</t>
  </si>
  <si>
    <t>Logements Construits par an entre 2013 et 2021</t>
  </si>
  <si>
    <t>Logements Construits par an entre 2013 et 2020</t>
  </si>
  <si>
    <t>Logements Construits par an entre 2013 et 2016</t>
  </si>
  <si>
    <t>Logements Construits entre 2017 et 2021</t>
  </si>
  <si>
    <t>Logements Construits entre 2013 et 2016</t>
  </si>
  <si>
    <t>Logements Construits entre 2013 et 2021</t>
  </si>
  <si>
    <t>Logements Construits entre 2013 et 2020</t>
  </si>
  <si>
    <t>Excedents en Logements entre 2013 et 2016</t>
  </si>
  <si>
    <t>Excedents en Logements entre 2017 et 2021</t>
  </si>
  <si>
    <t>Excedents en Logements entre 2013 et 2021</t>
  </si>
  <si>
    <t>Excedents en Logements entre 2013 et 2020</t>
  </si>
  <si>
    <t>Besoins en Logements entre 2013 et 2016</t>
  </si>
  <si>
    <t>Besoins en Logements entre 2017 et 2021</t>
  </si>
  <si>
    <t>Besoins en Logements entre 2013 et 2021</t>
  </si>
  <si>
    <t>Besoins en Logements entre 2013 et 2020</t>
  </si>
  <si>
    <t>Evolutions de Residences Secondaires et Vacantes entre 2013 et 2016</t>
  </si>
  <si>
    <t>Evolutions de Residences Secondaires et Vacantes entre 2017 et 2021</t>
  </si>
  <si>
    <t>Evolutions de Residences Secondaires et Vacantes entre 2013 et 2021</t>
  </si>
  <si>
    <t>Logements non-affectes entre 2013 et 2016</t>
  </si>
  <si>
    <t>Logements non-affectes entre 2017 et 2021</t>
  </si>
  <si>
    <t>Logements non-affectes entre 2013 et 2021</t>
  </si>
  <si>
    <t>Carence en Logements Sociaux en 2017</t>
  </si>
  <si>
    <t>Objectifs de Constructions de Logements Sociaux entre 2017 et 2019</t>
  </si>
  <si>
    <t>Logements Sociaux Realises entre 2017 et 2019</t>
  </si>
  <si>
    <t>Carence en Logements Sociaux en 2020</t>
  </si>
  <si>
    <t>Objectifs de Constructions de Logements Sociaux entre 2020 et 2022</t>
  </si>
  <si>
    <t>Logements Sociaux Realises entre 2020 et 2022</t>
  </si>
  <si>
    <t>Taux de Realisation de l'objectif de Constuction de Logements Sociaux entre 2020 et 2022</t>
  </si>
  <si>
    <t>Taux de Realisation de l'objectif de Constuction de Logements Sociaux entre 2017 et 2019</t>
  </si>
  <si>
    <t>Carence en Logements Sociaux en 2023</t>
  </si>
  <si>
    <t>Objectifs de Constructions de Logements Sociaux entre 2023 et 2025</t>
  </si>
  <si>
    <t>Logements Sociaux a Realiser entre 2023 et 2025</t>
  </si>
  <si>
    <t>Taux de Realisation de l'objectif de Constuction de Logements Sociaux entre 2023 et 2025</t>
  </si>
  <si>
    <t># Objectifs Trienaux 2017-2019</t>
  </si>
  <si>
    <t># Objectifs Trienaux 2020-2022</t>
  </si>
  <si>
    <t># Objectifs Trienaux au dela de 2023</t>
  </si>
  <si>
    <t># Impact sur les Logements</t>
  </si>
  <si>
    <t>Nombre de Logement Sociaux a Construire (hors renouvellement)</t>
  </si>
  <si>
    <t>Part des Logements Sociaux dans les Programmes Collectifs</t>
  </si>
  <si>
    <t>Nombre de Logement a Construire (dans ces programmes)</t>
  </si>
  <si>
    <t>Part des Logements Totaux a Construire dans les Programmes Collectifs</t>
  </si>
  <si>
    <t xml:space="preserve"># Impact sur l'artificiatisation </t>
  </si>
  <si>
    <t>Consommation Fonciere des Logements a Construir</t>
  </si>
  <si>
    <t>Potentiel d'augmentation de la Population</t>
  </si>
  <si>
    <t>Potentiel du nombre d'habitants supplementaires</t>
  </si>
  <si>
    <t>Nombre Total de Logements a terme</t>
  </si>
  <si>
    <t>Excedent de Logements a terme par rapport au besoins</t>
  </si>
  <si>
    <t>Excedent de Logements a terme par rapport au besoins, avec residences secondaires et vacantes</t>
  </si>
  <si>
    <t>proj_excd_terme_rp_rs_rv</t>
  </si>
  <si>
    <t>proj_excd_terme_rp</t>
  </si>
  <si>
    <t>Consommation foncieres des Excedents de Logements par rapport au besoins</t>
  </si>
  <si>
    <t>proj_excd_conso_rp</t>
  </si>
  <si>
    <t>proj_excd_conso_rp_rs_rv</t>
  </si>
  <si>
    <t>Consommation foncieres des Excedents de Logements par rapport au besoins, avec residences secondaires et vacantes</t>
  </si>
  <si>
    <t>roundNumber(proj_excd_terme_rp / scen_log_ha,0)</t>
  </si>
  <si>
    <t>scen_taux_desaffectation</t>
  </si>
  <si>
    <t>Taux de Desaffectation annuel des Logements (detruits)</t>
  </si>
  <si>
    <t>1,5 pour 10000</t>
  </si>
  <si>
    <t>Valeur de Object-Zan, de la Federation des SCoT</t>
  </si>
  <si>
    <t>ZAN Necessaire / 10 an</t>
  </si>
  <si>
    <t>Variation des Besoins + RS + RP + Desaffecation</t>
  </si>
  <si>
    <t>Désaffectations 2020-2030</t>
  </si>
  <si>
    <t>oz_desaffectations</t>
  </si>
  <si>
    <t>oz_demande_potentielle</t>
  </si>
  <si>
    <t>oz_logement_en_renouvellement</t>
  </si>
  <si>
    <t>oz_logement_en_extension</t>
  </si>
  <si>
    <t>oz_ha_consommes_en_extension</t>
  </si>
  <si>
    <t>oz_ha_consommes_ha_zan_historique</t>
  </si>
  <si>
    <t>oz_ha_consommes_ha_zan_2030</t>
  </si>
  <si>
    <t>oz_ha_consommes_ha_zan_par_an</t>
  </si>
  <si>
    <t>Nombre de Logements Construits en Renouvellement</t>
  </si>
  <si>
    <t>Nombre de Logements Construits en Extension</t>
  </si>
  <si>
    <t>Nombre d'hectares consommes en Extension</t>
  </si>
  <si>
    <t>Nombre d'hectares consommes les 10 dernieres annees</t>
  </si>
  <si>
    <t>Nombre d'hectares disponibes les 10 prochaines annees</t>
  </si>
  <si>
    <t>Nombre d'hectares disponibes par an</t>
  </si>
  <si>
    <t>oz_ha_manquant_pour_logements</t>
  </si>
  <si>
    <t>Nombre d'hectares manquant par rapport a l'Objectif ZAN</t>
  </si>
  <si>
    <t>oz_ha_consommes_ha_zan_historique * 0.5</t>
  </si>
  <si>
    <t>oz_ha_consommes_ha_zan_2030 / 10</t>
  </si>
  <si>
    <t>oz_ha_consommes_en_extension - oz_ha_consommes_ha_zan_2030</t>
  </si>
  <si>
    <t>scen_taux_renouvellement</t>
  </si>
  <si>
    <t>roundNumber(log_2020 * scen_taux_desaffectation,0)</t>
  </si>
  <si>
    <t>Peut-etre ART_HABITAT ?</t>
  </si>
  <si>
    <t># Les Formules de la Fede Scot https://www.objectif-zan.com/</t>
  </si>
  <si>
    <t>oz_population_2018</t>
  </si>
  <si>
    <t>oz_population_2030</t>
  </si>
  <si>
    <t>oz_population_variation</t>
  </si>
  <si>
    <t>oz_tm_2018</t>
  </si>
  <si>
    <t>oz_tm_2030</t>
  </si>
  <si>
    <t>oz_dde_croissance_demo</t>
  </si>
  <si>
    <t>oz_dde_diminution_tm</t>
  </si>
  <si>
    <t>oz_parc_res_sec_2018</t>
  </si>
  <si>
    <t>oz_parc_res_vac_2018</t>
  </si>
  <si>
    <t>oz_parc_res_sec_2030</t>
  </si>
  <si>
    <t>oz_parc_res_vac_2030</t>
  </si>
  <si>
    <t>oz_parc_res_sec_variation</t>
  </si>
  <si>
    <t>oz_parc_res_vac_variation</t>
  </si>
  <si>
    <t>oz_demande_annuelle_de_logements</t>
  </si>
  <si>
    <t>pop_2030 - pop_2018</t>
  </si>
  <si>
    <t>Taille des Menages en 2030 (OZ = 2.113)</t>
  </si>
  <si>
    <t>Taille des Menages en 2018 (OZ = 2.262)</t>
  </si>
  <si>
    <t>Variation de Population 2018-2030</t>
  </si>
  <si>
    <t>Demande liee a la croissance demographique</t>
  </si>
  <si>
    <t>Demande liee a la diminution de la taille des menages</t>
  </si>
  <si>
    <t>rv_2030 - rv_2018</t>
  </si>
  <si>
    <t>rs_2030 - rs_2018</t>
  </si>
  <si>
    <t>Variation des Residences Secondaires en 2018 - 2030</t>
  </si>
  <si>
    <t>Variation des Residences Vacantes en 2018 - 2030</t>
  </si>
  <si>
    <t>Demande Annuelle Potentielle de Logements</t>
  </si>
  <si>
    <t>oz_demande_de_logements_10_ans</t>
  </si>
  <si>
    <t>Demande Potentielle de Logements en 10 ans</t>
  </si>
  <si>
    <t>oz_demande_annuelle_de_logements * 10</t>
  </si>
  <si>
    <t>oz_demande_de_logements_10_ans - oz_logement_en_renouvellement</t>
  </si>
  <si>
    <t>Nom de la variable</t>
  </si>
  <si>
    <t>Description de la variable</t>
  </si>
  <si>
    <t>Modalités</t>
  </si>
  <si>
    <t>Format</t>
  </si>
  <si>
    <t>Observations</t>
  </si>
  <si>
    <t>Origine</t>
  </si>
  <si>
    <t>Alphanumérique, 2 caractères</t>
  </si>
  <si>
    <t>Numéro d'enregistrement de la DAU</t>
  </si>
  <si>
    <t>Type_DAU</t>
  </si>
  <si>
    <t>Type de DAU -- demande d'autorisation d'urbanisme (PC ou DP)</t>
  </si>
  <si>
    <t>PC (Permis de construire)
DP (Déclaration Préalable)</t>
  </si>
  <si>
    <t>Etat_DAU</t>
  </si>
  <si>
    <t>Etat d'avancement du projet</t>
  </si>
  <si>
    <t>2 = Autorisé
4 = Annulé
5 = Commencé
6 = Terminé</t>
  </si>
  <si>
    <t>Alphanumérique, 1 caractère</t>
  </si>
  <si>
    <t>Toutes les DAU du fichier ont été autorisées ; les modalités 4 à 6 concernent des DAU pour lesquelles est connu l'état postérieur d'avancement du projet .</t>
  </si>
  <si>
    <t>Décision / suivi des travaux</t>
  </si>
  <si>
    <t>CAT_DEM</t>
  </si>
  <si>
    <t>Catégorie du demandeur (maître d'ouvrage) selon Sitadel</t>
  </si>
  <si>
    <t>10 - Particuliers sans autre indication (SAI)
11 - Particuliers purs
12 - SCI de particuliers
20 - Bailleurs sociaux SAI
21 - Organismes HLM
22 - EPL (ex SEM)
23 - Autres organismes
30 - Promoteurs (SAI)
31 - Promoteurs reconnus comme tels
32 - SCI ou autres supports de programmes de construction
33 - Autres professionnels de la construction
40 - Administrations publiques (SAI)
41 - État, ODAC (Organismes Divers d'Administration Centrale) et organismes rattachés divers
42 - Départements et régions
43 - Communes, EPIC, syndicats de communes
50 - Autres sociétés (de fait, intervenant pour compte propre)
80 - Sans objet (car locaux purs)
90 - Non déterminé (valeur par défaut à la création du permis)</t>
  </si>
  <si>
    <t>Recodification établie par le SDES à partir des données disponibles dans Sitadel</t>
  </si>
  <si>
    <t>Formulaire</t>
  </si>
  <si>
    <t>Insuffisamment renseigné</t>
  </si>
  <si>
    <t>SUPERFICIE_TERRAIN</t>
  </si>
  <si>
    <t>Numérique, max. 8 chiffres</t>
  </si>
  <si>
    <t>ZONE_OP</t>
  </si>
  <si>
    <t>Code "zone opératoire"</t>
  </si>
  <si>
    <t>1 = Lotissement
2 = ZAC
3 = AFU
4 = Hors zones ou ne sais pas</t>
  </si>
  <si>
    <t>Très insuffisamment renseigné</t>
  </si>
  <si>
    <t>NATURE_PROJET</t>
  </si>
  <si>
    <t>Code « nature du projet »</t>
  </si>
  <si>
    <t>1 = nouvelle construction
2 = travaux sur construction existante</t>
  </si>
  <si>
    <t>UTILISATION</t>
  </si>
  <si>
    <t>1 = Occupation personnelle
2 = Vente
3 = Location 
4 = vente - location
5 = non rempli</t>
  </si>
  <si>
    <t>Assez mal renseigné</t>
  </si>
  <si>
    <t>RES_PRINCIP_OU_SECOND</t>
  </si>
  <si>
    <t>1 = résidence principale
2 = résidence secondaire
3 = non rempli</t>
  </si>
  <si>
    <t>Seulement si occupation personnelle normalement</t>
  </si>
  <si>
    <t>RESIDENCE_SERVICE</t>
  </si>
  <si>
    <t>1 = res pour personnes âgées
2 = res étudiantes
3 = res de tourisme
4 = res hôtelière à vocation sociale
5 = res sociale
6 = res pour handicapés
7 = autre résidence
8 = projet mixte
9 = Non rempli</t>
  </si>
  <si>
    <t>Pour les projets mixtes (logements ordinaires / résidence service), on fait en sorte que cette catégorie ne soit définie que si la résidence services représente la majorité des logements du projet.</t>
  </si>
  <si>
    <t>Nombre total de logements créés</t>
  </si>
  <si>
    <t>Numérique, max. 3 chiffres</t>
  </si>
  <si>
    <t>Une transformation d'un 3 pièces en 2 studios est généralement considérée comme créant 2 logements</t>
  </si>
  <si>
    <t>Nombre de logements individuels créés</t>
  </si>
  <si>
    <t>Une maison individuelle peut comporter 2 logements individuels (au maximum)</t>
  </si>
  <si>
    <t>Nombre de logements collectifs créés</t>
  </si>
  <si>
    <t>Nombre de logements démolis</t>
  </si>
  <si>
    <t>NB_LGT_1P</t>
  </si>
  <si>
    <t>Nombre de logements de 1 pièce créés</t>
  </si>
  <si>
    <t>Moyennement renseigné</t>
  </si>
  <si>
    <t>NB_LGT_2P</t>
  </si>
  <si>
    <t>Nombre de logements de 2 pièces créés</t>
  </si>
  <si>
    <t>NB_LGT_3P</t>
  </si>
  <si>
    <t>Nombre de logements de 3 pièces créés</t>
  </si>
  <si>
    <t>NB_LGT_4P</t>
  </si>
  <si>
    <t>Nombre de logements de 4 pièces créés</t>
  </si>
  <si>
    <t>NB_LGT_5P</t>
  </si>
  <si>
    <t>Nombre de logements de 5 pièces créés</t>
  </si>
  <si>
    <t>NB_LGT_6P_PLUS</t>
  </si>
  <si>
    <t>Nombre de logements de 6 pièces et plus créés</t>
  </si>
  <si>
    <t>Pas toujours connu au moment du dépôt du formulaire, et rarement corrigé ensuite ; insuffisamment renseigné</t>
  </si>
  <si>
    <t>NB_LGT_ACC_SOC_HORS_PTZ</t>
  </si>
  <si>
    <t>Nb de logements aidé (hors ptz)</t>
  </si>
  <si>
    <t>NB_LGT_PTZ</t>
  </si>
  <si>
    <t>Nb de logements ptz</t>
  </si>
  <si>
    <t>SURF_HAB_AVANT</t>
  </si>
  <si>
    <t>Numérique, max. 7 chiffres</t>
  </si>
  <si>
    <t>SURF_HAB_CREEE</t>
  </si>
  <si>
    <t>Lorsque le projet crée des chambres (sans coin cuisine indépendant) et non des logements, on utilise plutôt la destination "Hébergement hôtelier" ou "Service Public" dans Sitadel plutôt que la destination "Habitation"</t>
  </si>
  <si>
    <t>SURF_HAB_ISSUE_TRANSFO</t>
  </si>
  <si>
    <t>Surface dont la destination est modifiée de locaux en habitation, peut impliquer des travaux très légers</t>
  </si>
  <si>
    <t>SURF_HAB_DEMOLIE</t>
  </si>
  <si>
    <t>SURF_HAB_TRANSFORMEE</t>
  </si>
  <si>
    <t>Surface dont la destination est modifiée d'habitation en locaux, peut impliquer des travaux très légers</t>
  </si>
  <si>
    <t>SURF_LOC_AVANT</t>
  </si>
  <si>
    <t>Locaux=autres destinations qu'habitation</t>
  </si>
  <si>
    <t>SURF_LOC_CREEE</t>
  </si>
  <si>
    <t>SURF_LOC_ISSUE_TRANSFO</t>
  </si>
  <si>
    <t>SURF_LOC_DEMOLIE</t>
  </si>
  <si>
    <t>SURF_LOC_TRANSFORMEE</t>
  </si>
  <si>
    <t># Details Sitadel Logements</t>
  </si>
  <si>
    <t>CAT_DEM_PARTICULIERS</t>
  </si>
  <si>
    <t>CAT_DEM_ORGANISMES</t>
  </si>
  <si>
    <t>10 - 11 - 12</t>
  </si>
  <si>
    <t>Autres</t>
  </si>
  <si>
    <t>com_sitadel['NB_LGT_1P'].sum()</t>
  </si>
  <si>
    <t>com_sitadel['NB_LGT_2P'].sum()</t>
  </si>
  <si>
    <t>com_sitadel['NB_LGT_3P'].sum()</t>
  </si>
  <si>
    <t>com_sitadel['NB_LGT_4P'].sum()</t>
  </si>
  <si>
    <t>com_sitadel['NB_LGT_5P'].sum()</t>
  </si>
  <si>
    <t>com_sitadel['NB_LGT_6P_PLUS'].sum()</t>
  </si>
  <si>
    <t>com_sitadel['NB_LGT_ACC_SOC_HORS_PTZ'].sum()</t>
  </si>
  <si>
    <t>com_sitadel['NB_LGT_PTZ'].sum()</t>
  </si>
  <si>
    <t>com_sitadel['SURF_HAB_AVANT'].sum()</t>
  </si>
  <si>
    <t>com_sitadel['SURF_HAB_CREEE'].sum()</t>
  </si>
  <si>
    <t>com_sitadel['SURF_HAB_ISSUE_TRANSFO'].sum()</t>
  </si>
  <si>
    <t>com_sitadel['SURF_HAB_DEMOLIE'].sum()</t>
  </si>
  <si>
    <t>com_sitadel['SURF_HAB_TRANSFORMEE'].sum()</t>
  </si>
  <si>
    <t>com_sitadel['SURF_LOC_AVANT'].sum()</t>
  </si>
  <si>
    <t>com_sitadel['SURF_LOC_CREEE'].sum()</t>
  </si>
  <si>
    <t>com_sitadel['SURF_LOC_ISSUE_TRANSFO'].sum()</t>
  </si>
  <si>
    <t>com_sitadel['SURF_LOC_DEMOLIE'].sum()</t>
  </si>
  <si>
    <t>com_sitadel['SURF_LOC_TRANSFORMEE'].sum()</t>
  </si>
  <si>
    <t>log_particuliers['NB_LGT_TOT_CREES'].sum()</t>
  </si>
  <si>
    <t>log_organismes['NB_LGT_TOT_CREES'].sum()</t>
  </si>
  <si>
    <t>Logements Crees par les Particuliers</t>
  </si>
  <si>
    <t>Logements Crees par les Organimes (Promoteurs, Bailleurs Sociaux, etc …)</t>
  </si>
  <si>
    <t>RESIDENCE_SERVICE_SOCIALES</t>
  </si>
  <si>
    <t>Logements en Residences de Services (Residences de Tourismes, …)</t>
  </si>
  <si>
    <t>Logements en Residences de Services Sociales (Seniors, Etudiants, Handicapes, …)</t>
  </si>
  <si>
    <t>res_sociales['NB_LGT_TOT_CREES'].sum()</t>
  </si>
  <si>
    <t>res_services['NB_LGT_TOT_CREES'].sum()</t>
  </si>
  <si>
    <t>(1 , 2 , 4 , 5, 6) 1 = res pour personnes âgées
2 = res étudiantes
3 = res de tourisme
4 = res hôtelière à vocation sociale
5 = res sociale
6 = res pour handicapés
7 = autre résidence
8 = projet mixte
9 = Non rempli</t>
  </si>
  <si>
    <t>(Autres) 1 = res pour personnes âgées
2 = res étudiantes
3 = res de tourisme
4 = res hôtelière à vocation sociale
5 = res sociale
6 = res pour handicapés
7 = autre résidence
8 = projet mixte
9 = Non rempli</t>
  </si>
  <si>
    <t>roundNumber(proj_excd_terme_rp_rs_rv / scen_log_ha,0)</t>
  </si>
  <si>
    <t>roundNumber(oz_population_variation / oz_tm_2030,0)</t>
  </si>
  <si>
    <t># Les Formules de Michel</t>
  </si>
  <si>
    <t># Zones Armature Urbaine</t>
  </si>
  <si>
    <t>roundNumber(oz_demande_potentielle / 12,0)</t>
  </si>
  <si>
    <t>oz</t>
  </si>
  <si>
    <t>Les Formules de la Fede Scot https://www.objectif-zan.com/</t>
  </si>
  <si>
    <t>oz_url</t>
  </si>
  <si>
    <t>Le Site de la Federation des Scot &amp; Amenageurs</t>
  </si>
  <si>
    <t>"https://www.objectif-zan.com/"+""</t>
  </si>
  <si>
    <t>"Avec les donnees les plus recentes, et pertinentes au territoire"</t>
  </si>
  <si>
    <t>Demande potentielle à l'horizon 2030 (en RP + RS + RV + Desaffectations)</t>
  </si>
  <si>
    <t>roundNumber(oz_logement_en_extension / scen_log_ha,1)</t>
  </si>
  <si>
    <t>f_etxpop_4050</t>
  </si>
  <si>
    <t>f_diff (pop_2050 , pop_2040)</t>
  </si>
  <si>
    <t>sit_excd_1320</t>
  </si>
  <si>
    <t>sit_ersv_1320</t>
  </si>
  <si>
    <t>Evolutions de Residences Secondaires et Vacantes entre 2013 et 2020</t>
  </si>
  <si>
    <t>roundNumber(sit_ersv_1316 + (sit_ersv_1721/4*3),0)</t>
  </si>
  <si>
    <t>sit_naff_1320</t>
  </si>
  <si>
    <t>Logements non-affectes entre 2013 et 2020</t>
  </si>
  <si>
    <t>sit_excd_1320 - sit_ersv_1320</t>
  </si>
  <si>
    <t>roundNumber((rp_1318/5*3)+(rp_2020-rp_2018),0)</t>
  </si>
  <si>
    <t>Annees des Donnees</t>
  </si>
  <si>
    <t>Dates Applications du SCoT</t>
  </si>
  <si>
    <t>Horizon du SCoT</t>
  </si>
  <si>
    <t>Projection suivant la tendance des 5 dernieres annees</t>
  </si>
  <si>
    <t>Bureu Etudes</t>
  </si>
  <si>
    <t>Projection INSEE</t>
  </si>
  <si>
    <t>Votre Scenario</t>
  </si>
  <si>
    <t>Tendance 5 ans</t>
  </si>
  <si>
    <t>Tendance 10 ans</t>
  </si>
  <si>
    <t>Projection suivant la tendance des 10 dernieres annees</t>
  </si>
  <si>
    <t>Population Hors Menages (Etudiants, EPHAD, …)</t>
  </si>
  <si>
    <t>Etape 1</t>
  </si>
  <si>
    <t>Etape 2</t>
  </si>
  <si>
    <t>Etape 3</t>
  </si>
  <si>
    <t>Etape 4</t>
  </si>
  <si>
    <t>Part des Residenses Secondaires</t>
  </si>
  <si>
    <t>Part des Residenses Vacantes</t>
  </si>
  <si>
    <t>En nombre</t>
  </si>
  <si>
    <t>N = Annee de Reference / INSEE</t>
  </si>
  <si>
    <t>af = (ad - ae) / 5</t>
  </si>
  <si>
    <t xml:space="preserve">Selon Scenario </t>
  </si>
  <si>
    <t>Total = J33</t>
  </si>
  <si>
    <t>En %</t>
  </si>
  <si>
    <t>En Nombre</t>
  </si>
  <si>
    <t>oz_tm_variation</t>
  </si>
  <si>
    <t>Variation de la Taille des Menages 2018-2030</t>
  </si>
  <si>
    <t>roundNumber(TM_2030 - TM_2018,3)</t>
  </si>
  <si>
    <t>oz_dde_croissance_demo + oz_dde_diminution_tm + oz_parc_res_vac_variation + oz_parc_res_sec_variation + oz_desaffectations</t>
  </si>
  <si>
    <t>roundNumber(oz_demande_de_logements_10_ans * scen_taux_renouvellement  / 100,0)</t>
  </si>
  <si>
    <t>roundNumber(oz_logement_en_extension / scen_log_ha,0)</t>
  </si>
  <si>
    <t>roundNumber(ART_TOTAL / 10000,1)</t>
  </si>
  <si>
    <t>Taux de Logements en renouvellement en %</t>
  </si>
  <si>
    <t>Demande de Logements en 2018</t>
  </si>
  <si>
    <t>roundNumber( oz_population_2018 / oz_tm_2018  ,0)</t>
  </si>
  <si>
    <t>oz_dde_log_2018</t>
  </si>
  <si>
    <t>oz_dde_log_2030</t>
  </si>
  <si>
    <t>Demande de Logements en 2030</t>
  </si>
  <si>
    <t>roundNumber( oz_population_2030 / oz_tm_2030  ,0)</t>
  </si>
  <si>
    <t>oz_dde_variation</t>
  </si>
  <si>
    <t>Variation de la demande de Logements entre 2018 et  2030</t>
  </si>
  <si>
    <t>oz_dde_log_2030 - oz_dde_log_2018</t>
  </si>
  <si>
    <t>oz_dde_variation - oz_dde_croissance_demo</t>
  </si>
  <si>
    <t># Donnees Logements Commences Paca 2010-2019</t>
  </si>
  <si>
    <t>LOG_COMMENCES_2010</t>
  </si>
  <si>
    <t>Logements Commences en 2010</t>
  </si>
  <si>
    <t>LOG_COMMENCES_2011</t>
  </si>
  <si>
    <t>Logements Commences en 2011</t>
  </si>
  <si>
    <t>sitadel1019.loc[sitadel1019['Unnamed: 0'] == str(CODE_INSEE)]['Unnamed: 5'].iloc[0]</t>
  </si>
  <si>
    <t>Logements Commences en 2012</t>
  </si>
  <si>
    <t>LOG_COMMENCES_2012</t>
  </si>
  <si>
    <t>LOG_COMMENCES_2013</t>
  </si>
  <si>
    <t>LOG_COMMENCES_2014</t>
  </si>
  <si>
    <t>LOG_COMMENCES_2015</t>
  </si>
  <si>
    <t>Logements Commences en 2013</t>
  </si>
  <si>
    <t>Logements Commences en 2014</t>
  </si>
  <si>
    <t>Logements Commences en 2015</t>
  </si>
  <si>
    <t>sitadel1019.loc[sitadel1019['Unnamed: 0'] == str(CODE_INSEE)]['Unnamed: 6'].iloc[0]</t>
  </si>
  <si>
    <t>sitadel1019.loc[sitadel1019['Unnamed: 0'] == str(CODE_INSEE)]['Unnamed: 9'].iloc[0]</t>
  </si>
  <si>
    <t>sitadel1019.loc[sitadel1019['Unnamed: 0'] == str(CODE_INSEE)]['Unnamed: 8'].iloc[0]</t>
  </si>
  <si>
    <t>sitadel1019.loc[sitadel1019['Unnamed: 0'] == str(CODE_INSEE)]['Unnamed: 10'].iloc[0]</t>
  </si>
  <si>
    <t>LOG_COMMENCES_2016</t>
  </si>
  <si>
    <t>LOG_COMMENCES_2017</t>
  </si>
  <si>
    <t>LOG_COMMENCES_2018</t>
  </si>
  <si>
    <t>LOG_COMMENCES_2019</t>
  </si>
  <si>
    <t>Logements Commences en 2016</t>
  </si>
  <si>
    <t>Logements Commences en 2017</t>
  </si>
  <si>
    <t>Logements Commences en 2018</t>
  </si>
  <si>
    <t>Logements Commences en 2019</t>
  </si>
  <si>
    <t>sitadel1019.loc[sitadel1019['Unnamed: 0'] == str(CODE_INSEE)]['Unnamed: 11'].iloc[0]</t>
  </si>
  <si>
    <t>sitadel1019.loc[sitadel1019['Unnamed: 0'] == str(CODE_INSEE)]['Unnamed: 12'].iloc[0]</t>
  </si>
  <si>
    <t>sitadel1019.loc[sitadel1019['Unnamed: 0'] == str(CODE_INSEE)]['Unnamed: 13'].iloc[0]</t>
  </si>
  <si>
    <t>sitadel1019.loc[sitadel1019['Unnamed: 0'] == str(CODE_INSEE)]['Unnamed: 14'].iloc[0]</t>
  </si>
  <si>
    <t>sitadel1019.loc[sitadel1019['Unnamed: 0'] == str(CODE_INSEE)]['Unnamed: 7'].iloc[0]</t>
  </si>
  <si>
    <t>LOG_COMMENCES_1019</t>
  </si>
  <si>
    <t>Logements Commences entre 2010 et 2019</t>
  </si>
  <si>
    <t>LOG_COMMENCES_2010 + LOG_COMMENCES_2011 + LOG_COMMENCES_2012 + LOG_COMMENCES_2013 + LOG_COMMENCES_2014 + LOG_COMMENCES_2015 + LOG_COMMENCES_2016 + LOG_COMMENCES_2017 + LOG_COMMENCES_2018 + LOG_COMMENCES_2019</t>
  </si>
  <si>
    <t>LOG_COMMENCES_1014</t>
  </si>
  <si>
    <t>Logements Commences entre 2010 et 2014</t>
  </si>
  <si>
    <t>LOG_COMMENCES_2010 + LOG_COMMENCES_2011 + LOG_COMMENCES_2012 + LOG_COMMENCES_2013 + LOG_COMMENCES_2014</t>
  </si>
  <si>
    <t>LOG_COMMENCES_1519</t>
  </si>
  <si>
    <t>Logements Commences entre 2015 et 2019</t>
  </si>
  <si>
    <t>LOG_COMMENCES_2015 + LOG_COMMENCES_2016 + LOG_COMMENCES_2017 + LOG_COMMENCES_2018 + LOG_COMMENCES_2019</t>
  </si>
  <si>
    <t># Donnees de Flux 2018</t>
  </si>
  <si>
    <t>FLUX_2018_ENTRANT</t>
  </si>
  <si>
    <t>FLUX_2018_ENTRANT_EPCI</t>
  </si>
  <si>
    <t>FLUX_2018_ENTRANT_DPT</t>
  </si>
  <si>
    <t>Flux entrant total en 2018</t>
  </si>
  <si>
    <t>Flux entrant total en 2018, en provenance du departement</t>
  </si>
  <si>
    <t>Flux entrant total en 2018, en provenance de l'EPCI</t>
  </si>
  <si>
    <t>FLUX_2018_ENTRANT_FRANCE</t>
  </si>
  <si>
    <t>Flux entrant total en 2018, en provenance hors departement</t>
  </si>
  <si>
    <t>Flux entrant total en 2018, en provenance de l'international</t>
  </si>
  <si>
    <t>round(flux2018.loc[(flux2018['CODGEO'] == str(CODE_INSEE))&amp;(flux2018['DCRAN'] != str(CODE_INSEE))]['NBFLUX_C18_POP01P'].sum(),0)</t>
  </si>
  <si>
    <t>round(flux2018.loc[(flux2018['CODGEO'] == str(CODE_INSEE))&amp;(flux2018['DCRAN'] != str(CODE_INSEE))&amp;(flux2018['DCRAN'].str.startswith(str(DEP), na=False))]['NBFLUX_C18_POP01P'].sum(),0)</t>
  </si>
  <si>
    <t>round(flux2018.loc[(flux2018['CODGEO'] == str(CODE_INSEE))&amp;(flux2018['DCRAN'] != str(CODE_INSEE))&amp;(flux2018['DCRAN'].str.startswith('99', na=False))]['NBFLUX_C18_POP01P'].sum(),0)</t>
  </si>
  <si>
    <t>FLUX_2018_ENTRANT_INTERNATIONAL</t>
  </si>
  <si>
    <t>FLUX_2018_ENTRANT - FLUX_2018_ENTRANT_DPT - FLUX_2018_ENTRANT_INTERNATIONAL</t>
  </si>
  <si>
    <t>round(flux2018.loc[(flux2018['CODGEO'] == str(CODE_INSEE))&amp;(flux2018['DCRAN'] != str(CODE_INSEE))&amp;(flux2018['DCRAN'].isin(communes_epci(EPCI)))]['NBFLUX_C18_POP01P'].sum(),0)</t>
  </si>
  <si>
    <t>FLUX_2018_SORTANT</t>
  </si>
  <si>
    <t>FLUX_2018_SORTANT_DPT</t>
  </si>
  <si>
    <t>FLUX_2018_SORTANT_EPCI</t>
  </si>
  <si>
    <t>FLUX_2018_SORTANT_FRANCE</t>
  </si>
  <si>
    <t>Flux sortant total en 2018</t>
  </si>
  <si>
    <t>Flux sortant total en 2018, a destination du departement</t>
  </si>
  <si>
    <t>Flux sortant total en 2018, a destination de l'EPCI</t>
  </si>
  <si>
    <t>Flux sortant total en 2018, a destination de l'international</t>
  </si>
  <si>
    <t>round(flux2018.loc[(flux2018['DCRAN'] == str(CODE_INSEE))&amp;(flux2018['CODGEO'] != str(CODE_INSEE))]['NBFLUX_C18_POP01P'].sum(),0)</t>
  </si>
  <si>
    <t>round(flux2018.loc[(flux2018['DCRAN'] == str(CODE_INSEE))&amp;(flux2018['CODGEO'] != str(CODE_INSEE))&amp;(flux2018['CODGEO'].str.startswith(str(DEP), na=False))]['NBFLUX_C18_POP01P'].sum(),0)</t>
  </si>
  <si>
    <t>round(flux2018.loc[(flux2018['DCRAN'] == str(CODE_INSEE))&amp;(flux2018['CODGEO'] != str(CODE_INSEE))&amp;(flux2018['CODGEO'].isin(communes_epci(EPCI)))]['NBFLUX_C18_POP01P'].sum(),0)</t>
  </si>
  <si>
    <t>FLUX_2018_SORTANT - FLUX_2018_SORTANT_DPT</t>
  </si>
  <si>
    <t>GRAPHIQUE_CONSTRUCTIONS_DES_LOGEMENTS</t>
  </si>
  <si>
    <t>Graphique Construction de Logements entre 2010 et 2019</t>
  </si>
  <si>
    <t>"output/"+BASE_NAME+"_LOGEMENTS_3.png"</t>
  </si>
  <si>
    <t>roundNumber(oz_ha_consommes_ha_zan_2030 / 10,2)</t>
  </si>
  <si>
    <t>roundNumber(oz_ha_consommes_ha_zan_historique * 0.5,2)</t>
  </si>
  <si>
    <t>roundNumber(oz_ha_consommes_en_extension - oz_ha_consommes_ha_zan_2030,2)</t>
  </si>
  <si>
    <t>oz_scen_an_depart</t>
  </si>
  <si>
    <t>oz_scen_an_arrivee</t>
  </si>
  <si>
    <t>oz_scen_pop_depart</t>
  </si>
  <si>
    <t>oz_scen_pop_arrivee</t>
  </si>
  <si>
    <t>oz_scen_tm_depart</t>
  </si>
  <si>
    <t>oz_scen_tm_arrivee</t>
  </si>
  <si>
    <t>oz_scen_vac_depart</t>
  </si>
  <si>
    <t>oz_scen_vac_arrivee</t>
  </si>
  <si>
    <t>oz_scen_sec_depart</t>
  </si>
  <si>
    <t>oz_scen_sec_arrivee</t>
  </si>
  <si>
    <t>oz_scen_desaffectations</t>
  </si>
  <si>
    <t>oz_scen_renouvellement</t>
  </si>
  <si>
    <t>Annee de depart du scenario OZ</t>
  </si>
  <si>
    <t>Annee d'arrivee du scenario OZ</t>
  </si>
  <si>
    <t>Population de depart du scenario OZ</t>
  </si>
  <si>
    <t>Population d'arrivee du scenario OZ</t>
  </si>
  <si>
    <t>Taille des Menages de depart du scenario OZ</t>
  </si>
  <si>
    <t>Taille des Menages d'arrivee du scenario OZ</t>
  </si>
  <si>
    <t>Vacance de depart du scenario OZ</t>
  </si>
  <si>
    <t>Secondaire de depart du scenario OZ</t>
  </si>
  <si>
    <t>Desaffectations du scenario OZ</t>
  </si>
  <si>
    <t>Renouvellement du scenario OZ</t>
  </si>
  <si>
    <t>Vacance d'arrivee du scenario OZ</t>
  </si>
  <si>
    <t>Secondaire d'arrivee du scenario OZ</t>
  </si>
  <si>
    <t>roundNumber(P18_LOG * scen_taux_desaffectation,0)</t>
  </si>
  <si>
    <t>oz_scen_an_arrivee - oz_scen_an_depart</t>
  </si>
  <si>
    <t>oz_scen_population_variation</t>
  </si>
  <si>
    <t>Demande de Logements Depart OZ Scenario</t>
  </si>
  <si>
    <t>Variation de Population OZ Scenario</t>
  </si>
  <si>
    <t>Demande de Logements Arrivee OZ Scenario</t>
  </si>
  <si>
    <t>roundNumber( oz_scen_pop_depart / oz_scen_tm_depart  ,0)</t>
  </si>
  <si>
    <t>oz_scen_dde_log_depart</t>
  </si>
  <si>
    <t>oz_scen_dde_log_arrivee</t>
  </si>
  <si>
    <t>oz_scen_dde_log_arrivee - oz_scen_dde_log_depart</t>
  </si>
  <si>
    <t>Variation de la demande de Logements OZ Scenario</t>
  </si>
  <si>
    <t>Variation de la Taille des Menages OZ Scenario</t>
  </si>
  <si>
    <t>Demande liee a la croissance demographique OZ Scenario</t>
  </si>
  <si>
    <t>Demande liee a la diminution de la taille des menages OZ Scenario</t>
  </si>
  <si>
    <t>roundNumber(oz_scen_tm_arrivee - oz_scen_tm_depart,3)</t>
  </si>
  <si>
    <t>roundNumber(oz_scen_population_variation / oz_scen_tm_arrivee,0)</t>
  </si>
  <si>
    <t>oz_scen_sec_arrivee - oz_scen_sec_depart</t>
  </si>
  <si>
    <t>oz_scen_vac_arrivee - oz_scen_vac_depart</t>
  </si>
  <si>
    <t>oz_scen_dde_variation</t>
  </si>
  <si>
    <t>oz_scen_tm_variation</t>
  </si>
  <si>
    <t>oz_scen_dde_croissance_demo</t>
  </si>
  <si>
    <t>oz_scen_dde_diminution_tm</t>
  </si>
  <si>
    <t>oz_scen_parc_res_sec_variation</t>
  </si>
  <si>
    <t>oz_scen_parc_res_vac_variation</t>
  </si>
  <si>
    <t>oz_scen_demande_potentielle</t>
  </si>
  <si>
    <t>oz_scen_demande_annuelle_de_logements</t>
  </si>
  <si>
    <t>oz_scen_logement_en_renouvellement</t>
  </si>
  <si>
    <t>oz_scen_logement_en_extension</t>
  </si>
  <si>
    <t>oz_scen_ha_consommes_en_extension</t>
  </si>
  <si>
    <t>oz_scen_ha_consommes_ha_zan_historique</t>
  </si>
  <si>
    <t>oz_scen_ha_consommes_ha_zan_2030</t>
  </si>
  <si>
    <t>oz_scen_ha_consommes_ha_zan_par_an</t>
  </si>
  <si>
    <t>oz_scen_ha_manquant_pour_logements</t>
  </si>
  <si>
    <t>oz_scen_parc_res_sec_depart</t>
  </si>
  <si>
    <t>oz_scen_parc_res_vac_depart</t>
  </si>
  <si>
    <t>oz_scen_parc_res_sec_arrivee</t>
  </si>
  <si>
    <t>oz_scen_parc_res_vac_arrivee</t>
  </si>
  <si>
    <t>oz_scen_dde_variation - oz_scen_dde_croissance_demo</t>
  </si>
  <si>
    <t>oz_scen_dde_croissance_demo + oz_scen_dde_diminution_tm + oz_scen_parc_res_vac_variation + oz_scen_parc_res_sec_variation + oz_scen_desaffectations</t>
  </si>
  <si>
    <t>oz_scen_demande_annuelle_de_logements * 10</t>
  </si>
  <si>
    <t>roundNumber(oz_scen_demande_de_logements_10_ans * oz_scen_renouvellement / 100,0)</t>
  </si>
  <si>
    <t>oz_scen_demande_de_logements_10_ans - oz_scen_logement_en_renouvellement</t>
  </si>
  <si>
    <t>oz_scen_ha_consommes_ha_zan_historique * 0.5</t>
  </si>
  <si>
    <t>oz_scen_ha_consommes_ha_zan_2030 / 10</t>
  </si>
  <si>
    <t>oz_scen_ha_consommes_en_extension - oz_scen_ha_consommes_ha_zan_2030</t>
  </si>
  <si>
    <t>oz_scen_log_ha</t>
  </si>
  <si>
    <t>roundNumber(oz_scen_desaffectations,0)</t>
  </si>
  <si>
    <t>Residences Secondaires Depart OZ Scenario</t>
  </si>
  <si>
    <t>Residences Vacantes Depart OZ Scenario</t>
  </si>
  <si>
    <t>Variation des Residences Secondaires  OZ Scenario</t>
  </si>
  <si>
    <t>Variation des Residences Vacantes  OZ Scenario</t>
  </si>
  <si>
    <t>Désaffectations  OZ Scenario</t>
  </si>
  <si>
    <t>Residences Secondaires Arrivee OZ Scenario</t>
  </si>
  <si>
    <t>Residences Vacantes Arrivee OZ Scenario</t>
  </si>
  <si>
    <t>oz_scen_demande_de_logements_10_ans</t>
  </si>
  <si>
    <t>oz_scen_pop_arrivee - oz_scen_pop_depart</t>
  </si>
  <si>
    <t>Duree OZ Scenario</t>
  </si>
  <si>
    <t>oz_scen_duree</t>
  </si>
  <si>
    <t>roundNumber( oz_scen_pop_arrivee / oz_scen_tm_arrivee ,0)</t>
  </si>
  <si>
    <t>Demande potentielle à l'Arrivee (en RP + RS + RV + Desaffectations)</t>
  </si>
  <si>
    <t>roundNumber(oz_scen_demande_potentielle / oz_scen_duree ,0)</t>
  </si>
  <si>
    <t>roundNumber(oz_scen_logement_en_extension / oz_scen_log_ha,0)</t>
  </si>
  <si>
    <t>Tx Croissance</t>
  </si>
  <si>
    <t>Delta</t>
  </si>
  <si>
    <t>Etape 5</t>
  </si>
  <si>
    <t>michel_an_donnee</t>
  </si>
  <si>
    <t>michel_an_depart</t>
  </si>
  <si>
    <t>Annee des Donnees</t>
  </si>
  <si>
    <t>Annee de Depart</t>
  </si>
  <si>
    <t>Annee Horizon</t>
  </si>
  <si>
    <t>michel_pop_donnee</t>
  </si>
  <si>
    <t>Population Annee des Donnees</t>
  </si>
  <si>
    <t>michel_tm_donnee</t>
  </si>
  <si>
    <t>Taille des Menages Annee des Donnees</t>
  </si>
  <si>
    <t>michel_tm_tendance_5_ans</t>
  </si>
  <si>
    <t>michel_tm_tendance_10_ans</t>
  </si>
  <si>
    <t>michel_pop_tendance_5_ans</t>
  </si>
  <si>
    <t>michel_pop_tendance_10_ans</t>
  </si>
  <si>
    <t>Taille des Menages Tx Evolution 5 ans</t>
  </si>
  <si>
    <t>Taille des Menages Tx Evolution 10 ans</t>
  </si>
  <si>
    <t>Population Tx Evolution 5 ans</t>
  </si>
  <si>
    <t>Population Tx Evolution 10 ans</t>
  </si>
  <si>
    <t>michel_pop_hors_menage</t>
  </si>
  <si>
    <t>Population Hors Menage Annee des Donnees</t>
  </si>
  <si>
    <t>michel_res_an_donnee</t>
  </si>
  <si>
    <t>Residence Secondaires</t>
  </si>
  <si>
    <t>Residence Vacantes</t>
  </si>
  <si>
    <t>MICHEL</t>
  </si>
  <si>
    <t>michel_pop_depart</t>
  </si>
  <si>
    <t>michel_pop_taux</t>
  </si>
  <si>
    <t>Population Annee de Depart</t>
  </si>
  <si>
    <t>michel_an_arrivee</t>
  </si>
  <si>
    <t>michel_pop_hm_depart</t>
  </si>
  <si>
    <t>michel_pop_hm_arrivee</t>
  </si>
  <si>
    <t>Population Hors Menage Annee de Depart</t>
  </si>
  <si>
    <t>Population Annee Arrivee</t>
  </si>
  <si>
    <t>michel_pop_arrivee</t>
  </si>
  <si>
    <t>Population Hors Menage Annee de Arrivee</t>
  </si>
  <si>
    <t>michel_tm_depart</t>
  </si>
  <si>
    <t>michel_tm_arrivee</t>
  </si>
  <si>
    <t>Taille des Menages Annee de Depart</t>
  </si>
  <si>
    <t>Taille des Menages Annee Arrivee</t>
  </si>
  <si>
    <t>michel_rp_depart</t>
  </si>
  <si>
    <t>Residences Principales Depart</t>
  </si>
  <si>
    <t>Residences Principales Arrivee</t>
  </si>
  <si>
    <t>michel_rp_arrivee</t>
  </si>
  <si>
    <t>michel_rp_delta</t>
  </si>
  <si>
    <t>Delta Residences Principales</t>
  </si>
  <si>
    <t>michel_rp_arrivee - michel_rp_depart</t>
  </si>
  <si>
    <t>michel_vac_an_donnee</t>
  </si>
  <si>
    <t>michel_log_an_donnee</t>
  </si>
  <si>
    <t>michel_tx_rs_an_donnee</t>
  </si>
  <si>
    <t>Part de RS</t>
  </si>
  <si>
    <t>michel_tx_rp_an_donnee</t>
  </si>
  <si>
    <t>michel_tx_rv_an_donnee</t>
  </si>
  <si>
    <t>Part de RP</t>
  </si>
  <si>
    <t>Part de RV</t>
  </si>
  <si>
    <t>michel_rs_depart</t>
  </si>
  <si>
    <t>michel_rs_arrivee</t>
  </si>
  <si>
    <t>michel_rs_delta</t>
  </si>
  <si>
    <t>Residences Secondaires Depart</t>
  </si>
  <si>
    <t>Residences Secondaires Arrivee</t>
  </si>
  <si>
    <t>Delta Secondaires Principales</t>
  </si>
  <si>
    <t>michel_rs_arrivee - michel_rs_depart</t>
  </si>
  <si>
    <t>michel_rv_depart</t>
  </si>
  <si>
    <t>michel_rv_arrivee</t>
  </si>
  <si>
    <t>michel_rv_delta</t>
  </si>
  <si>
    <t>Residences Vacantes Depart</t>
  </si>
  <si>
    <t>Residences Vacantes Arrivee</t>
  </si>
  <si>
    <t>Delta Vacantes Principales</t>
  </si>
  <si>
    <t>roundNumber(michel_rp_depart / michel_tx_rp_an_donnee * michel_tx_rs_an_donnee,0)</t>
  </si>
  <si>
    <t>roundNumber(michel_rp_arrivee / michel_tx_rp_an_donnee * michel_tx_rs_an_donnee,0)</t>
  </si>
  <si>
    <t># Calcul du Taux de Renouvellement</t>
  </si>
  <si>
    <t>Evolution du parc (entre années n-5 et n)</t>
  </si>
  <si>
    <t>Renouvellement par an</t>
  </si>
  <si>
    <t>Taux de Renouvellement annuel</t>
  </si>
  <si>
    <t>michel_construits_5_ans</t>
  </si>
  <si>
    <t>LOG_COMMENCES_2013 + LOG_COMMENCES_2014 + LOG_COMMENCES_2015 + LOG_COMMENCES_2016 + LOG_COMMENCES_2017</t>
  </si>
  <si>
    <t>michel_evolution_parc_5_ans</t>
  </si>
  <si>
    <t>michel_renouvellement_5_ans</t>
  </si>
  <si>
    <t>Renouvellement en 5 ans</t>
  </si>
  <si>
    <t>michel_renouvellement_taux</t>
  </si>
  <si>
    <t>michel_renouvellement_an</t>
  </si>
  <si>
    <t>michel_renouvellement_arrivee</t>
  </si>
  <si>
    <t>Logements Renouvelles sur a l'arrivee</t>
  </si>
  <si>
    <t>michel_duree</t>
  </si>
  <si>
    <t>Duree</t>
  </si>
  <si>
    <t>michel_an_arrivee - michel_an_depart</t>
  </si>
  <si>
    <t>michel_besoin_logements_sur_foncier_vierge</t>
  </si>
  <si>
    <t>(michel_rv_delta + michel_rs_delta + michel_rp_delta) - michel_renouvellement_arrivee</t>
  </si>
  <si>
    <t>P18_LOGVAC +  P18_RSECOCC + C18_MEN</t>
  </si>
  <si>
    <t>P18_LOGVAC +  P18_RSECOCC + C18_MEN - P13_LOGVAC -  P13_RSECOCC - C13_MEN</t>
  </si>
  <si>
    <t>répartition logts départ (info)</t>
  </si>
  <si>
    <t>calc_after(michel_an_donnee, michel_tm_donnee, michel_an_depart, michel_tm_tendance_5_ans,3)</t>
  </si>
  <si>
    <t>calc_after(michel_an_depart, michel_tm_depart, michel_an_arrivee, michel_tm_tendance_5_ans,3)</t>
  </si>
  <si>
    <t>michel_pop_men_depart</t>
  </si>
  <si>
    <t>Population Menages Annee de Depart</t>
  </si>
  <si>
    <t>Population Menages Annee de Arrivee</t>
  </si>
  <si>
    <t>michel_pop_depart - michel_pop_hm_depart</t>
  </si>
  <si>
    <t>michel_pop_arrivee - michel_pop_hm_arrivee</t>
  </si>
  <si>
    <t>michel_tm_delta</t>
  </si>
  <si>
    <t>roundNumber(C18_MEN / michel_log_an_donnee,3)</t>
  </si>
  <si>
    <t>roundNumber(P18_RSECOCC / michel_log_an_donnee,3)</t>
  </si>
  <si>
    <t>roundNumber(P18_LOGVAC / michel_log_an_donnee,3)</t>
  </si>
  <si>
    <t>michel_pop_men_arrivee</t>
  </si>
  <si>
    <t>roundNumber((michel_pop_depart - michel_pop_hm_depart) / michel_tm_depart,0)</t>
  </si>
  <si>
    <t>roundNumber((michel_pop_arrivee - michel_pop_hm_arrivee) / michel_tm_arrivee,0)</t>
  </si>
  <si>
    <t>roundNumber(michel_rp_depart / michel_tx_rp_an_donnee * michel_tx_rv_an_donnee,0)</t>
  </si>
  <si>
    <t>roundNumber(michel_rp_arrivee / michel_tx_rp_an_donnee * michel_tx_rv_an_donnee,0)</t>
  </si>
  <si>
    <t>roundNumber(michel_tm_arrivee - michel_tm_depart  , 3 )</t>
  </si>
  <si>
    <t>roundNumber(michel_renouvellement_an / (P13_LOGVAC +  P13_RSECOCC + C13_MEN),3)</t>
  </si>
  <si>
    <t>michel_log_depart</t>
  </si>
  <si>
    <t>michel_log_arrivee</t>
  </si>
  <si>
    <t>michel_log_delta</t>
  </si>
  <si>
    <t>Parc Total des Logements Depart</t>
  </si>
  <si>
    <t>Parc Total des Logements Delta</t>
  </si>
  <si>
    <t>Parc Total des Logements Arrivee</t>
  </si>
  <si>
    <t>michel_rv_depart + michel_rp_depart + michel_rs_depart</t>
  </si>
  <si>
    <t>michel_rv_arrivee + michel_rs_arrivee + michel_rp_arrivee</t>
  </si>
  <si>
    <t>michel_log_arrivee - michel_log_depart</t>
  </si>
  <si>
    <t>michel_6a_repartition_log_N1</t>
  </si>
  <si>
    <t>michel_6a_repartition_log_N2</t>
  </si>
  <si>
    <t>michel_6a_repartition_log_N6</t>
  </si>
  <si>
    <t>michel_6a_repartition_log_N5</t>
  </si>
  <si>
    <t>michel_6a_repartition_log_N3</t>
  </si>
  <si>
    <t>michel_6a_repartition_log_N4</t>
  </si>
  <si>
    <t>michel_6b_repartition_nouv_log_N1</t>
  </si>
  <si>
    <t>michel_6b_repartition_nouv_log_N2</t>
  </si>
  <si>
    <t>michel_6b_repartition_nouv_log_N3</t>
  </si>
  <si>
    <t>michel_6b_repartition_nouv_log_N4</t>
  </si>
  <si>
    <t>michel_6b_repartition_nouv_log_N5</t>
  </si>
  <si>
    <t>michel_6b_repartition_nouv_log_N6</t>
  </si>
  <si>
    <t>michel_6c_repartition_besoins_log_N1</t>
  </si>
  <si>
    <t>michel_6c_repartition_besoins_log_N6</t>
  </si>
  <si>
    <t>michel_6c_repartition_besoins_log_N5</t>
  </si>
  <si>
    <t>michel_6c_repartition_besoins_log_N4</t>
  </si>
  <si>
    <t>michel_6c_repartition_besoins_log_N3</t>
  </si>
  <si>
    <t>michel_6c_repartition_besoins_log_N2</t>
  </si>
  <si>
    <t>Répartition des logts départ (info) - Zone 1</t>
  </si>
  <si>
    <t>Répartition des logts départ (info) - Zone 6</t>
  </si>
  <si>
    <t>Répartition des logts départ (info) - Zone 5</t>
  </si>
  <si>
    <t>Répartition des logts départ (info) - Zone 4</t>
  </si>
  <si>
    <t>Répartition des logts départ (info) - Zone 3</t>
  </si>
  <si>
    <t>Répartition des logts départ (info) - Zone 2</t>
  </si>
  <si>
    <t>Répartition des nouveau logts - Zone 1</t>
  </si>
  <si>
    <t>Répartition des nouveau logts - Zone 2</t>
  </si>
  <si>
    <t>Répartition des nouveau logts - Zone 4</t>
  </si>
  <si>
    <t>Répartition des nouveau logts - Zone 5</t>
  </si>
  <si>
    <t>Répartition des nouveau logts - Zone 6</t>
  </si>
  <si>
    <t>Répartition des besoins en logts - Zone 1</t>
  </si>
  <si>
    <t>Répartition des besoins en logts - Zone 2</t>
  </si>
  <si>
    <t>Répartition des besoins en logts - Zone 3</t>
  </si>
  <si>
    <t>Répartition des besoins en logts - Zone 4</t>
  </si>
  <si>
    <t>Répartition des besoins en logts - Zone 5</t>
  </si>
  <si>
    <t>Répartition des besoins en logts - Zone 6</t>
  </si>
  <si>
    <t>100 - michel_6b_repartition_nouv_log_N5 - michel_6b_repartition_nouv_log_N4 - michel_6b_repartition_nouv_log_N3 - michel_6b_repartition_nouv_log_N2 - michel_6b_repartition_nouv_log_N1</t>
  </si>
  <si>
    <t>100 - michel_6a_repartition_log_N5 - michel_6a_repartition_log_N4 - michel_6a_repartition_log_N3 - michel_6a_repartition_log_N2 - michel_6a_repartition_log_N1</t>
  </si>
  <si>
    <t>roundNumber ( michel_besoin_logements_sur_foncier_vierge *  michel_6b_repartition_nouv_log_N1 / 100,0)</t>
  </si>
  <si>
    <t>roundNumber ( michel_besoin_logements_sur_foncier_vierge *  michel_6b_repartition_nouv_log_N2 / 100,0)</t>
  </si>
  <si>
    <t>roundNumber ( michel_besoin_logements_sur_foncier_vierge *  michel_6b_repartition_nouv_log_N3 / 100,0)</t>
  </si>
  <si>
    <t>roundNumber ( michel_besoin_logements_sur_foncier_vierge *  michel_6b_repartition_nouv_log_N4 / 100,0)</t>
  </si>
  <si>
    <t>roundNumber ( michel_besoin_logements_sur_foncier_vierge *  michel_6b_repartition_nouv_log_N5 / 100,0)</t>
  </si>
  <si>
    <t>roundNumber ( michel_besoin_logements_sur_foncier_vierge *  michel_6b_repartition_nouv_log_N6 / 100,0)</t>
  </si>
  <si>
    <t>michel_7a_densification_N1</t>
  </si>
  <si>
    <t>michel_7a_densification_N2</t>
  </si>
  <si>
    <t>michel_7a_densification_N3</t>
  </si>
  <si>
    <t>michel_7a_densification_N4</t>
  </si>
  <si>
    <t>michel_7a_densification_N5</t>
  </si>
  <si>
    <t>michel_7a_densification_N6</t>
  </si>
  <si>
    <t>Possibilite de Densification (en nombre) - Zone 1</t>
  </si>
  <si>
    <t>Possibilite de Densification (en nombre) - Zone 2</t>
  </si>
  <si>
    <t>Possibilite de Densification (en nombre) - Zone 3</t>
  </si>
  <si>
    <t>Possibilite de Densification (en nombre) - Zone 4</t>
  </si>
  <si>
    <t>Possibilite de Densification (en nombre) - Zone 5</t>
  </si>
  <si>
    <t>Possibilite de Densification (en nombre) - Zone 6</t>
  </si>
  <si>
    <t>michel_7b_extension_N1</t>
  </si>
  <si>
    <t>michel_7b_extension_N6</t>
  </si>
  <si>
    <t>michel_7b_extension_N2</t>
  </si>
  <si>
    <t>michel_7b_extension_N3</t>
  </si>
  <si>
    <t>michel_7b_extension_N4</t>
  </si>
  <si>
    <t>michel_7b_extension_N5</t>
  </si>
  <si>
    <t>Constructions en Extension  (en nombre) - Zone 1</t>
  </si>
  <si>
    <t>Constructions en Extension  (en nombre) - Zone 2</t>
  </si>
  <si>
    <t>Constructions en Extension  (en nombre) - Zone 3</t>
  </si>
  <si>
    <t>Constructions en Extension  (en nombre) - Zone 4</t>
  </si>
  <si>
    <t>Constructions en Extension  (en nombre) - Zone 5</t>
  </si>
  <si>
    <t>Constructions en Extension  (en nombre) - Zone 6</t>
  </si>
  <si>
    <t>0 if (michel_7a_densification_N1 &gt;= michel_6c_repartition_besoins_log_N1) else ( michel_6c_repartition_besoins_log_N1  - michel_7a_densification_N1)</t>
  </si>
  <si>
    <t>0 if (michel_7a_densification_N4 &gt;= michel_6c_repartition_besoins_log_N4) else ( michel_6c_repartition_besoins_log_N4  - michel_7a_densification_N4)</t>
  </si>
  <si>
    <t>0 if (michel_7a_densification_N5 &gt;= michel_6c_repartition_besoins_log_N5) else ( michel_6c_repartition_besoins_log_N5  - michel_7a_densification_N5)</t>
  </si>
  <si>
    <t>0 if (michel_7a_densification_N6 &gt;= michel_6c_repartition_besoins_log_N6) else ( michel_6c_repartition_besoins_log_N6  - michel_7a_densification_N6)</t>
  </si>
  <si>
    <t>0 if (michel_7a_densification_N2 &gt;= michel_6c_repartition_besoins_log_N2) else ( michel_6c_repartition_besoins_log_N2 - michel_7a_densification_N2)</t>
  </si>
  <si>
    <t>0 if (michel_7a_densification_N3 &gt;= michel_6c_repartition_besoins_log_N3) else ( michel_6c_repartition_besoins_log_N3 - michel_7a_densification_N3)</t>
  </si>
  <si>
    <t>(michel_7a_densification_N1 &gt;= michel_6c_repartition_besoins_log_N1) ? 0 :  ( michel_6c_repartition_besoins_log_N1  - michel_7a_densification_N1)</t>
  </si>
  <si>
    <t>(michel_7a_densification_N2 &gt;= michel_6c_repartition_besoins_log_N2) ? 0 : ( michel_6c_repartition_besoins_log_N2 - michel_7a_densification_N2)</t>
  </si>
  <si>
    <t>(michel_7a_densification_N3 &gt;= michel_6c_repartition_besoins_log_N3) ? 0 : ( michel_6c_repartition_besoins_log_N3 - michel_7a_densification_N3)</t>
  </si>
  <si>
    <t>(michel_7a_densification_N4 &gt;= michel_6c_repartition_besoins_log_N4) ? 0 : ( michel_6c_repartition_besoins_log_N4  - michel_7a_densification_N4)</t>
  </si>
  <si>
    <t>(michel_7a_densification_N5 &gt;= michel_6c_repartition_besoins_log_N5) ? 0 : ( michel_6c_repartition_besoins_log_N5  - michel_7a_densification_N5)</t>
  </si>
  <si>
    <t>(michel_7a_densification_N6 &gt;= michel_6c_repartition_besoins_log_N6) ? 0 : ( michel_6c_repartition_besoins_log_N6  - michel_7a_densification_N6)</t>
  </si>
  <si>
    <t>michel_8a_densite_nette_N1</t>
  </si>
  <si>
    <t>michel_8a_densite_nette_N6</t>
  </si>
  <si>
    <t>michel_8a_densite_nette_N5</t>
  </si>
  <si>
    <t>michel_8a_densite_nette_N4</t>
  </si>
  <si>
    <t>michel_8a_densite_nette_N3</t>
  </si>
  <si>
    <t>michel_8a_densite_nette_N2</t>
  </si>
  <si>
    <t>Densite Nette en Log/Ha - Zone 1</t>
  </si>
  <si>
    <t>Densite Nette en Log/Ha - Zone 2</t>
  </si>
  <si>
    <t>Densite Nette en Log/Ha - Zone 3</t>
  </si>
  <si>
    <t>Densite Nette en Log/Ha - Zone 4</t>
  </si>
  <si>
    <t>Densite Nette en Log/Ha - Zone 5</t>
  </si>
  <si>
    <t>Densite Nette en Log/Ha - Zone 6</t>
  </si>
  <si>
    <t>Surface Nette en extension - Zone 1</t>
  </si>
  <si>
    <t>Surface Nette en extension - Zone 2</t>
  </si>
  <si>
    <t>Surface Nette en extension - Zone 3</t>
  </si>
  <si>
    <t>Surface Nette en extension - Zone 4</t>
  </si>
  <si>
    <t>Surface Nette en extension - Zone 5</t>
  </si>
  <si>
    <t>Surface Nette en extension - Zone 6</t>
  </si>
  <si>
    <t>Rajout Equipements en pourcent - Zone 1</t>
  </si>
  <si>
    <t>Rajout Equipements en pourcent - Zone 2</t>
  </si>
  <si>
    <t>Rajout Equipements en pourcent - Zone 3</t>
  </si>
  <si>
    <t>Rajout Equipements en pourcent - Zone 4</t>
  </si>
  <si>
    <t>Rajout Equipements en pourcent - Zone 5</t>
  </si>
  <si>
    <t>Rajout Equipements en pourcent - Zone 6</t>
  </si>
  <si>
    <t>michel_8b_surface_nette_N1</t>
  </si>
  <si>
    <t>michel_8b_surface_nette_N2</t>
  </si>
  <si>
    <t>michel_8b_surface_nette_N3</t>
  </si>
  <si>
    <t>michel_8b_surface_nette_N4</t>
  </si>
  <si>
    <t>michel_8b_surface_nette_N5</t>
  </si>
  <si>
    <t>michel_8b_surface_nette_N6</t>
  </si>
  <si>
    <t>michel_8c_surface_equipements_N1</t>
  </si>
  <si>
    <t>michel_8c_surface_equipements_N2</t>
  </si>
  <si>
    <t>michel_8c_surface_equipements_N3</t>
  </si>
  <si>
    <t>michel_8c_surface_equipements_N4</t>
  </si>
  <si>
    <t>michel_8c_surface_equipements_N5</t>
  </si>
  <si>
    <t>michel_8c_surface_equipements_N6</t>
  </si>
  <si>
    <t>Hectares Necessaires - Zone 1</t>
  </si>
  <si>
    <t>Hectares Necessaires - Zone 2</t>
  </si>
  <si>
    <t>Hectares Necessaires - Zone 3</t>
  </si>
  <si>
    <t>Hectares Necessaires - Zone 4</t>
  </si>
  <si>
    <t>Hectares Necessaires - Zone 5</t>
  </si>
  <si>
    <t>Hectares Necessaires - Zone 6</t>
  </si>
  <si>
    <t>michel_8a_consomation_cerema_10_ans</t>
  </si>
  <si>
    <t>michel_8b_consomation_cerema_annuelle</t>
  </si>
  <si>
    <t>michel_8d_niveau_sobriete</t>
  </si>
  <si>
    <t>Consommation Fonciere en 10 ans</t>
  </si>
  <si>
    <t>Consommation Fonciere annuelle</t>
  </si>
  <si>
    <t>Consommation annuelle prevue</t>
  </si>
  <si>
    <t>Niveau de Sobriete</t>
  </si>
  <si>
    <t>michel_8d_hectares_necessaires_N6</t>
  </si>
  <si>
    <t>michel_8d_hectares_necessaires_N4</t>
  </si>
  <si>
    <t>michel_8d_hectares_necessaires_N5</t>
  </si>
  <si>
    <t>michel_8d_hectares_necessaires_N3</t>
  </si>
  <si>
    <t>michel_8d_hectares_necessaires_N2</t>
  </si>
  <si>
    <t>michel_8d_hectares_necessaires_N1</t>
  </si>
  <si>
    <t>michel_8d_hectares_necessaires_Total</t>
  </si>
  <si>
    <t>Hectares Necessaires - Total</t>
  </si>
  <si>
    <t>michel_8c_consomation_prevue_annuelle</t>
  </si>
  <si>
    <t>roundNumber(michel_8a_consomation_cerema_10_ans / 10,2)</t>
  </si>
  <si>
    <t>michel_8b_surface_nette_Total</t>
  </si>
  <si>
    <t>Surface Nette en extension - Total</t>
  </si>
  <si>
    <t>michel_7b_extension_Total</t>
  </si>
  <si>
    <t>Constructions en Extension  (en nombre) - Total</t>
  </si>
  <si>
    <t>michel_7a_densification_Total</t>
  </si>
  <si>
    <t>Possibilite de Densification (en nombre) - Total</t>
  </si>
  <si>
    <t>michel_7a_densification_N6 + michel_7a_densification_N5 + michel_7a_densification_N4 + michel_7a_densification_N3 + michel_7a_densification_N2 + michel_7a_densification_N1</t>
  </si>
  <si>
    <t>michel_6a_repartition_log_Total</t>
  </si>
  <si>
    <t>Répartition des logts départ (info) - Total</t>
  </si>
  <si>
    <t>michel_6b_repartition_nouv_log_Total</t>
  </si>
  <si>
    <t>Répartition des nouveau logts - Total</t>
  </si>
  <si>
    <t>michel_6c_repartition_besoins_log_Total</t>
  </si>
  <si>
    <t>Répartition des besoins en logts - Total</t>
  </si>
  <si>
    <t>michel_8a_densite_nette_Total</t>
  </si>
  <si>
    <t>Densite Nette en Log/Ha - Total</t>
  </si>
  <si>
    <t>michel_8c_surface_equipements_Total</t>
  </si>
  <si>
    <t>Rajout Equipements  - Total</t>
  </si>
  <si>
    <t>roundNumber(michel_8d_hectares_necessaires_N6 + michel_8d_hectares_necessaires_N5 + michel_8d_hectares_necessaires_N4 + michel_8d_hectares_necessaires_N3 + michel_8d_hectares_necessaires_N2 + michel_8d_hectares_necessaires_N1,2)</t>
  </si>
  <si>
    <t>roundNumber(michel_8b_surface_nette_N1 * ( 1 + michel_8c_surface_equipements_N1 / 100),2)</t>
  </si>
  <si>
    <t>roundNumber(michel_8b_surface_nette_N2 * ( 1 + michel_8c_surface_equipements_N2/ 100),2)</t>
  </si>
  <si>
    <t>roundNumber(michel_8b_surface_nette_N3 * ( 1 + michel_8c_surface_equipements_N3/ 100),2)</t>
  </si>
  <si>
    <t>roundNumber(michel_8b_surface_nette_N4 * ( 1 + michel_8c_surface_equipements_N4/ 100),2)</t>
  </si>
  <si>
    <t>roundNumber(michel_8b_surface_nette_N5 * ( 1 + michel_8c_surface_equipements_N5/ 100),2)</t>
  </si>
  <si>
    <t>roundNumber(michel_8b_surface_nette_N6 * ( 1 + michel_8c_surface_equipements_N6/ 100),2)</t>
  </si>
  <si>
    <t>michel_8e_message_sobriete</t>
  </si>
  <si>
    <t>Message de Sobriete</t>
  </si>
  <si>
    <t>michel_8c2_surface_equipements_N1</t>
  </si>
  <si>
    <t>michel_8c2_surface_equipements_N2</t>
  </si>
  <si>
    <t>michel_8c2_surface_equipements_N3</t>
  </si>
  <si>
    <t>michel_8c2_surface_equipements_N4</t>
  </si>
  <si>
    <t>michel_8c2_surface_equipements_N5</t>
  </si>
  <si>
    <t>michel_8c2_surface_equipements_N6</t>
  </si>
  <si>
    <t>michel_8c2_surface_equipements_Total</t>
  </si>
  <si>
    <t>Rajout Equipements en surface - Zone 1</t>
  </si>
  <si>
    <t>Rajout Equipements en surface - Total</t>
  </si>
  <si>
    <t>Rajout Equipements en surface - Zone 6</t>
  </si>
  <si>
    <t>Rajout Equipements en surface - Zone 5</t>
  </si>
  <si>
    <t>Rajout Equipements en surface - Zone 4</t>
  </si>
  <si>
    <t>Rajout Equipements en surface - Zone 3</t>
  </si>
  <si>
    <t>Rajout Equipements en surface - Zone 2</t>
  </si>
  <si>
    <t>roundNumber(michel_8b_surface_nette_N1 * michel_8c_surface_equipements_N1 / 100,2)</t>
  </si>
  <si>
    <t>roundNumber(michel_8b_surface_nette_N2 * michel_8c_surface_equipements_N2 / 100,2)</t>
  </si>
  <si>
    <t>roundNumber(michel_8b_surface_nette_N3 * michel_8c_surface_equipements_N3 / 100,2)</t>
  </si>
  <si>
    <t>roundNumber(michel_8b_surface_nette_N4 * michel_8c_surface_equipements_N4 / 100,2)</t>
  </si>
  <si>
    <t>roundNumber(michel_8b_surface_nette_N5 * michel_8c_surface_equipements_N5 / 100,2)</t>
  </si>
  <si>
    <t>roundNumber(michel_8b_surface_nette_N6 * michel_8c_surface_equipements_N6 / 100,2)</t>
  </si>
  <si>
    <t>roundNumber(michel_8c2_surface_equipements_N6 + michel_8c2_surface_equipements_N5 + michel_8c2_surface_equipements_N4 + michel_8c2_surface_equipements_N3 + michel_8c2_surface_equipements_N2 + michel_8c2_surface_equipements_N1,2)</t>
  </si>
  <si>
    <t>""</t>
  </si>
  <si>
    <t xml:space="preserve"> (michel_8d_niveau_sobriete &lt; 0 ) ?  "Territoire de reconquete" :  "Consommation Exemplaire"</t>
  </si>
  <si>
    <t>"Territoire de reconquete"  if  (michel_8d_niveau_sobriete &lt; 0 ) else "Consommation Exemplaire"</t>
  </si>
  <si>
    <t>michel_8e_message_sobriete1</t>
  </si>
  <si>
    <t>michel_8e_message_sobriete0</t>
  </si>
  <si>
    <t>michel_8e_message_sobriete2</t>
  </si>
  <si>
    <t>michel_8e_message_sobriete3</t>
  </si>
  <si>
    <t>"Objectif ZAN atteint"  if  (michel_8d_niveau_sobriete &gt; 25 ) else michel_8e_message_sobriete0</t>
  </si>
  <si>
    <t>"Consommation Excessive"  if  (michel_8d_niveau_sobriete &gt;= 51 ) else michel_8e_message_sobriete1</t>
  </si>
  <si>
    <t xml:space="preserve"> (michel_8d_niveau_sobriete &gt;= 25 ) ?  "Objectif ZAN atteint" :  michel_8e_message_sobriete0</t>
  </si>
  <si>
    <t xml:space="preserve"> (michel_8d_niveau_sobriete &gt;= 51 ) ?  "Consommation Excessive" :  michel_8e_message_sobriete1</t>
  </si>
  <si>
    <t xml:space="preserve"> (michel_8d_niveau_sobriete &gt;= 100 ) ?  "Consommation Abusive" :  michel_8e_message_sobriete2</t>
  </si>
  <si>
    <t>roundNumber(michel_7b_extension_N6 + michel_7b_extension_N5 + michel_7b_extension_N4 + michel_7b_extension_N3 + michel_7b_extension_N2 + michel_7b_extension_N1,2)</t>
  </si>
  <si>
    <t>roundNumber(michel_6c_repartition_besoins_log_N6 + michel_6c_repartition_besoins_log_N5 + michel_6c_repartition_besoins_log_N4 + michel_6c_repartition_besoins_log_N3 + michel_6c_repartition_besoins_log_N2 + michel_6c_repartition_besoins_log_N1,2)</t>
  </si>
  <si>
    <t>roundNumber(michel_8b_surface_nette_N6 + michel_8b_surface_nette_N5 + michel_8b_surface_nette_N4 + michel_8b_surface_nette_N3 + michel_8b_surface_nette_N2 + michel_8b_surface_nette_N1,2)</t>
  </si>
  <si>
    <t>calc_after(michel_an_donnee, michel_pop_donnee, michel_an_depart, michel_pop_tendance_5_ans,0)</t>
  </si>
  <si>
    <t>calc_after(michel_an_depart, michel_pop_depart, michel_an_arrivee, michel_pop_taux,0)</t>
  </si>
  <si>
    <t>calc_after(michel_an_donnee, michel_pop_hors_menage, michel_an_depart, michel_pop_tendance_5_ans,0)</t>
  </si>
  <si>
    <t>calc_after(michel_an_depart, michel_pop_hm_depart, michel_an_arrivee, michel_pop_taux,0)</t>
  </si>
  <si>
    <t>roundNumber(michel_renouvellement_5_ans / 5,0)</t>
  </si>
  <si>
    <t>michel_pop_hm_delta</t>
  </si>
  <si>
    <t>Population Hors Menage Delta</t>
  </si>
  <si>
    <t>michel_pop_hm_arrivee - michel_pop_hm_depart</t>
  </si>
  <si>
    <t>michel_pop_men_delta</t>
  </si>
  <si>
    <t>Population Menage Delta</t>
  </si>
  <si>
    <t>michel_pop_men_arrivee - michel_pop_men_depart</t>
  </si>
  <si>
    <t>michel_rv_arrivee - michel_rv_depart</t>
  </si>
  <si>
    <t># Parametres par defaut des scenarios</t>
  </si>
  <si>
    <t>OZAN</t>
  </si>
  <si>
    <t>Flag</t>
  </si>
  <si>
    <t>#</t>
  </si>
  <si>
    <t>(michel_8b_consomation_cerema_annuelle==0) ? 0  : roundNumber((michel_8c_consomation_prevue_annuelle / michel_8b_consomation_cerema_annuelle) * 100,0)</t>
  </si>
  <si>
    <t>(michel_8a_densite_nette_N1==0) ? 0 : roundNumber(michel_7b_extension_N1 / michel_8a_densite_nette_N1,2)</t>
  </si>
  <si>
    <t>(michel_8a_densite_nette_N6==0) ? 0 :roundNumber(michel_7b_extension_N6 / michel_8a_densite_nette_N6,2)</t>
  </si>
  <si>
    <t>(michel_8a_densite_nette_N5==0) ? 0 :roundNumber(michel_7b_extension_N5 / michel_8a_densite_nette_N5,2)</t>
  </si>
  <si>
    <t>(michel_8a_densite_nette_N4==0) ? 0 :roundNumber(michel_7b_extension_N4 / michel_8a_densite_nette_N4,2)</t>
  </si>
  <si>
    <t>(michel_8a_densite_nette_N3==0) ? 0 :roundNumber(michel_7b_extension_N3 / michel_8a_densite_nette_N3,2)</t>
  </si>
  <si>
    <t>(michel_8a_densite_nette_N2==0) ? 0 :roundNumber(michel_7b_extension_N2 / michel_8a_densite_nette_N2,2)</t>
  </si>
  <si>
    <t>roundNumber(michel_7b_extension_N1 / michel_8a_densite_nette_N1,2)  if (michel_8a_densite_nette_N1!=0) else 0</t>
  </si>
  <si>
    <t>roundNumber(michel_7b_extension_N2 / michel_8a_densite_nette_N2,2) if (michel_8a_densite_nette_N2!=0) else 0</t>
  </si>
  <si>
    <t>roundNumber(michel_7b_extension_N3 / michel_8a_densite_nette_N3,2) if (michel_8a_densite_nette_N3!=0) else 0</t>
  </si>
  <si>
    <t>roundNumber(michel_7b_extension_N4 / michel_8a_densite_nette_N4,2) if (michel_8a_densite_nette_N4!=0) else 0</t>
  </si>
  <si>
    <t>roundNumber(michel_7b_extension_N5 / michel_8a_densite_nette_N5,2) if (michel_8a_densite_nette_N5!=0) else 0</t>
  </si>
  <si>
    <t>roundNumber(michel_7b_extension_N6 / michel_8a_densite_nette_N6,2) if (michel_8a_densite_nette_N6!=0) else 0</t>
  </si>
  <si>
    <t>roundNumber (michel_8d_hectares_necessaires_Total / michel_duree,2) if (michel_duree!=0) else 0</t>
  </si>
  <si>
    <t>roundNumber((michel_8c_consomation_prevue_annuelle / michel_8b_consomation_cerema_annuelle) * 100,0) if (michel_8b_consomation_cerema_annuelle!=0) else 0</t>
  </si>
  <si>
    <t>"Consommation Abusive"  if  (michel_8d_niveau_sobriete &gt;= 100 ) else michel_8e_message_sobriete2</t>
  </si>
  <si>
    <t>0 if (NB_LGT_TOT_COMMENCES_1321 == 0) else round((NB_LGT_PRET_LOC_SOCIAL_1321) / (NB_LGT_TOT_COMMENCES_1321), 4)</t>
  </si>
  <si>
    <t>0 if (NB_LGT_TOT_COMMENCES_1316 == 0) else round((NB_LGT_PRET_LOC_SOCIAL_1316) / (NB_LGT_TOT_COMMENCES_1316), 4)</t>
  </si>
  <si>
    <t>0 if (NB_LGT_TOT_COMMENCES_1721 == 0) else round((NB_LGT_PRET_LOC_SOCIAL_1721) / (NB_LGT_TOT_COMMENCES_1721), 4)</t>
  </si>
  <si>
    <t xml:space="preserve">(michel_duree==0) ? 0 : roundNumber (michel_8d_hectares_necessaires_Total / michel_duree,2) </t>
  </si>
  <si>
    <t>(michel_evolution_parc_5_ans - michel_construits_5_ans) if (michel_evolution_parc_5_ans - michel_construits_5_ans &gt; 0) else 0</t>
  </si>
  <si>
    <t>michel_renouvellement_nombre_an</t>
  </si>
  <si>
    <t>Renouvellement annuel</t>
  </si>
  <si>
    <t>roundNumber(michel_renouvellement_taux * michel_log_depart,0)</t>
  </si>
  <si>
    <t>roundNumber(michel_duree * michel_renouvellement_nombre_an,0)</t>
  </si>
  <si>
    <t>((michel_evolution_parc_5_ans - michel_construits_5_ans)&gt;0) ? (michel_evolution_parc_5_ans - michel_construits_5_ans) : 0</t>
  </si>
  <si>
    <t>roundNumber(michel_renouvellement_taux * michel_log_depart / 100,0)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</si>
</sst>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
    <numFmt numFmtId="166" formatCode="0.0000"/>
    <numFmt numFmtId="167" formatCode="0.000%"/>
    <numFmt numFmtId="168" formatCode="0.0"/>
    <numFmt numFmtId="169" formatCode="#,##0.00&quot; &quot;[$€-40C];[Red]&quot;-&quot;#,##0.00&quot; &quot;[$€-40C]"/>
  </numFmts>
  <fonts count="44">
    <font>
      <sz val="11"/>
      <color theme="1"/>
      <name val="Calibri"/>
      <family val="2"/>
      <scheme val="minor"/>
    </font>
    <font>
      <u/>
      <sz val="11"/>
      <color theme="10"/>
      <name val="Calibri"/>
      <family val="2"/>
      <scheme val="minor"/>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Calibri"/>
      <family val="2"/>
      <scheme val="minor"/>
    </font>
    <font>
      <b/>
      <sz val="11"/>
      <color rgb="FF525457"/>
      <name val="Inherit"/>
    </font>
    <font>
      <b/>
      <sz val="11"/>
      <color rgb="FF9C5700"/>
      <name val="Calibri"/>
      <family val="2"/>
      <scheme val="minor"/>
    </font>
    <font>
      <sz val="11"/>
      <color theme="9" tint="-0.249977111117893"/>
      <name val="Calibri"/>
      <family val="2"/>
      <scheme val="minor"/>
    </font>
    <font>
      <sz val="11"/>
      <color theme="5" tint="-0.249977111117893"/>
      <name val="Calibri"/>
      <family val="2"/>
      <scheme val="minor"/>
    </font>
    <font>
      <sz val="11"/>
      <color theme="4" tint="-0.249977111117893"/>
      <name val="Calibri"/>
      <family val="2"/>
      <scheme val="minor"/>
    </font>
    <font>
      <sz val="8"/>
      <color theme="2" tint="-0.499984740745262"/>
      <name val="Calibri"/>
      <family val="2"/>
      <scheme val="minor"/>
    </font>
    <font>
      <sz val="8"/>
      <color theme="1"/>
      <name val="Calibri"/>
      <family val="2"/>
      <scheme val="minor"/>
    </font>
    <font>
      <sz val="8"/>
      <color theme="5" tint="-0.249977111117893"/>
      <name val="Calibri"/>
      <family val="2"/>
      <scheme val="minor"/>
    </font>
    <font>
      <sz val="8"/>
      <color theme="4" tint="-0.249977111117893"/>
      <name val="Calibri"/>
      <family val="2"/>
      <scheme val="minor"/>
    </font>
    <font>
      <b/>
      <sz val="26"/>
      <color theme="1"/>
      <name val="Calibri"/>
      <family val="2"/>
      <scheme val="minor"/>
    </font>
    <font>
      <sz val="10"/>
      <name val="Arial"/>
      <family val="2"/>
    </font>
    <font>
      <b/>
      <sz val="10"/>
      <color indexed="9"/>
      <name val="Arial"/>
      <family val="2"/>
    </font>
    <font>
      <b/>
      <sz val="10"/>
      <name val="Arial"/>
      <family val="2"/>
    </font>
    <font>
      <b/>
      <sz val="12"/>
      <color indexed="9"/>
      <name val="Arial"/>
      <family val="2"/>
    </font>
    <font>
      <sz val="10"/>
      <name val="Arial"/>
      <family val="2"/>
    </font>
    <font>
      <sz val="10"/>
      <color indexed="9"/>
      <name val="Arial"/>
      <family val="2"/>
    </font>
    <font>
      <b/>
      <sz val="11"/>
      <color indexed="9"/>
      <name val="Arial"/>
      <family val="2"/>
    </font>
    <font>
      <sz val="10"/>
      <color rgb="FFFF0000"/>
      <name val="Arial"/>
      <family val="2"/>
    </font>
    <font>
      <b/>
      <sz val="10"/>
      <color theme="9" tint="-0.499984740745262"/>
      <name val="Arial"/>
      <family val="2"/>
    </font>
    <font>
      <b/>
      <sz val="10"/>
      <color rgb="FFFF0000"/>
      <name val="Arial"/>
      <family val="2"/>
    </font>
    <font>
      <sz val="11"/>
      <color rgb="FFFF0000"/>
      <name val="Calibri"/>
      <family val="2"/>
      <scheme val="minor"/>
    </font>
    <font>
      <sz val="8"/>
      <color rgb="FFFF0000"/>
      <name val="Verdana"/>
      <family val="2"/>
    </font>
    <font>
      <sz val="9"/>
      <color rgb="FFFF0000"/>
      <name val="Verdana"/>
      <family val="2"/>
    </font>
    <font>
      <sz val="8"/>
      <color theme="9" tint="-0.249977111117893"/>
      <name val="Verdana"/>
      <family val="2"/>
    </font>
    <font>
      <sz val="9"/>
      <color theme="9" tint="-0.249977111117893"/>
      <name val="Verdana"/>
      <family val="2"/>
    </font>
    <font>
      <sz val="9"/>
      <color theme="8" tint="-0.499984740745262"/>
      <name val="Verdana"/>
      <family val="2"/>
    </font>
    <font>
      <b/>
      <sz val="11"/>
      <color theme="9" tint="-0.249977111117893"/>
      <name val="Calibri"/>
      <family val="2"/>
      <scheme val="minor"/>
    </font>
    <font>
      <b/>
      <sz val="11"/>
      <color theme="5" tint="-0.249977111117893"/>
      <name val="Calibri"/>
      <family val="2"/>
      <scheme val="minor"/>
    </font>
    <font>
      <b/>
      <sz val="11"/>
      <color rgb="FF0070C0"/>
      <name val="Calibri"/>
      <family val="2"/>
      <scheme val="minor"/>
    </font>
    <font>
      <sz val="11"/>
      <color theme="1"/>
      <name val="Arial"/>
      <family val="2"/>
    </font>
    <font>
      <sz val="11"/>
      <color rgb="FFFFFFFF"/>
      <name val="Calibri"/>
      <family val="2"/>
    </font>
    <font>
      <sz val="10"/>
      <color theme="1"/>
      <name val="Arial"/>
      <family val="2"/>
    </font>
    <font>
      <b/>
      <i/>
      <sz val="16"/>
      <color theme="1"/>
      <name val="Arial"/>
      <family val="2"/>
    </font>
    <font>
      <b/>
      <i/>
      <u/>
      <sz val="11"/>
      <color theme="1"/>
      <name val="Arial"/>
      <family val="2"/>
    </font>
    <font>
      <b/>
      <sz val="18"/>
      <color rgb="FF003366"/>
      <name val="Cambria"/>
      <family val="1"/>
    </font>
    <font>
      <b/>
      <sz val="11"/>
      <color rgb="FF000000"/>
      <name val="Calibri"/>
      <family val="2"/>
    </font>
    <font>
      <b/>
      <sz val="10"/>
      <color theme="1"/>
      <name val="Arial"/>
      <family val="2"/>
    </font>
    <font>
      <sz val="8"/>
      <name val="Arial"/>
      <family val="2"/>
    </font>
  </fonts>
  <fills count="42">
    <fill>
      <patternFill patternType="none"/>
    </fill>
    <fill>
      <patternFill patternType="gray125"/>
    </fill>
    <fill>
      <patternFill patternType="solid">
        <fgColor theme="9"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rgb="FFC6EFCE"/>
      </patternFill>
    </fill>
    <fill>
      <patternFill patternType="solid">
        <fgColor rgb="FFFFEB9C"/>
      </patternFill>
    </fill>
    <fill>
      <patternFill patternType="solid">
        <fgColor theme="4" tint="0.79998168889431442"/>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rgb="FFFFFFFF"/>
        <bgColor indexed="64"/>
      </patternFill>
    </fill>
    <fill>
      <patternFill patternType="solid">
        <fgColor rgb="FFFFFF0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E7B9"/>
        <bgColor indexed="64"/>
      </patternFill>
    </fill>
    <fill>
      <patternFill patternType="solid">
        <fgColor rgb="FFFF0000"/>
        <bgColor indexed="64"/>
      </patternFill>
    </fill>
    <fill>
      <patternFill patternType="solid">
        <fgColor theme="5" tint="0.59999389629810485"/>
        <bgColor indexed="64"/>
      </patternFill>
    </fill>
    <fill>
      <patternFill patternType="solid">
        <fgColor indexed="48"/>
        <bgColor indexed="64"/>
      </patternFill>
    </fill>
    <fill>
      <patternFill patternType="solid">
        <fgColor indexed="10"/>
        <bgColor indexed="64"/>
      </patternFill>
    </fill>
    <fill>
      <patternFill patternType="solid">
        <fgColor indexed="13"/>
        <bgColor indexed="64"/>
      </patternFill>
    </fill>
    <fill>
      <patternFill patternType="solid">
        <fgColor indexed="11"/>
        <bgColor indexed="64"/>
      </patternFill>
    </fill>
    <fill>
      <patternFill patternType="solid">
        <fgColor indexed="43"/>
        <bgColor indexed="64"/>
      </patternFill>
    </fill>
    <fill>
      <patternFill patternType="solid">
        <fgColor indexed="52"/>
        <bgColor indexed="64"/>
      </patternFill>
    </fill>
    <fill>
      <patternFill patternType="solid">
        <fgColor indexed="8"/>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2"/>
        <bgColor indexed="64"/>
      </patternFill>
    </fill>
    <fill>
      <patternFill patternType="solid">
        <fgColor rgb="FF800080"/>
        <bgColor rgb="FF800080"/>
      </patternFill>
    </fill>
    <fill>
      <patternFill patternType="solid">
        <fgColor rgb="FF33CCCC"/>
        <bgColor rgb="FF33CCCC"/>
      </patternFill>
    </fill>
    <fill>
      <patternFill patternType="solid">
        <fgColor rgb="FF333399"/>
        <bgColor rgb="FF333399"/>
      </patternFill>
    </fill>
    <fill>
      <patternFill patternType="solid">
        <fgColor rgb="FFFF0000"/>
        <bgColor rgb="FFFF0000"/>
      </patternFill>
    </fill>
    <fill>
      <patternFill patternType="solid">
        <fgColor rgb="FF339966"/>
        <bgColor rgb="FF339966"/>
      </patternFill>
    </fill>
    <fill>
      <patternFill patternType="solid">
        <fgColor rgb="FFFF6600"/>
        <bgColor rgb="FFFF6600"/>
      </patternFill>
    </fill>
    <fill>
      <patternFill patternType="solid">
        <fgColor rgb="FFFFFFCC"/>
        <bgColor rgb="FFFFFFCC"/>
      </patternFill>
    </fill>
    <fill>
      <patternFill patternType="solid">
        <fgColor theme="0"/>
        <bgColor indexed="64"/>
      </patternFill>
    </fill>
    <fill>
      <patternFill patternType="solid">
        <fgColor theme="4" tint="0.39997558519241921"/>
        <bgColor indexed="64"/>
      </patternFill>
    </fill>
    <fill>
      <patternFill patternType="solid">
        <fgColor theme="5" tint="0.59999389629810485"/>
        <bgColor indexed="65"/>
      </patternFill>
    </fill>
  </fills>
  <borders count="28">
    <border>
      <left/>
      <right/>
      <top/>
      <bottom/>
      <diagonal/>
    </border>
    <border>
      <left style="medium">
        <color rgb="FFE0E0E0"/>
      </left>
      <right style="medium">
        <color rgb="FFE0E0E0"/>
      </right>
      <top style="medium">
        <color rgb="FFE0E0E0"/>
      </top>
      <bottom style="medium">
        <color rgb="FFE0E0E0"/>
      </bottom>
      <diagonal/>
    </border>
    <border>
      <left style="medium">
        <color rgb="FF000000"/>
      </left>
      <right/>
      <top style="medium">
        <color rgb="FF000000"/>
      </top>
      <bottom style="medium">
        <color rgb="FF000000"/>
      </bottom>
      <diagonal/>
    </border>
    <border>
      <left style="medium">
        <color rgb="FF000000"/>
      </left>
      <right/>
      <top/>
      <bottom style="medium">
        <color rgb="FF00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style="thick">
        <color rgb="FF000000"/>
      </left>
      <right style="thick">
        <color rgb="FF000000"/>
      </right>
      <top style="thick">
        <color rgb="FF000000"/>
      </top>
      <bottom style="medium">
        <color rgb="FF000000"/>
      </bottom>
      <diagonal/>
    </border>
    <border>
      <left/>
      <right style="medium">
        <color rgb="FF000000"/>
      </right>
      <top style="thick">
        <color rgb="FF000000"/>
      </top>
      <bottom style="medium">
        <color rgb="FF000000"/>
      </bottom>
      <diagonal/>
    </border>
    <border>
      <left style="thick">
        <color rgb="FF000000"/>
      </left>
      <right style="thick">
        <color rgb="FF000000"/>
      </right>
      <top/>
      <bottom style="medium">
        <color rgb="FF000000"/>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rgb="FFC0C0C0"/>
      </left>
      <right style="thin">
        <color rgb="FFC0C0C0"/>
      </right>
      <top style="thin">
        <color rgb="FFC0C0C0"/>
      </top>
      <bottom style="thin">
        <color rgb="FFC0C0C0"/>
      </bottom>
      <diagonal/>
    </border>
    <border>
      <left/>
      <right/>
      <top style="thin">
        <color rgb="FF333399"/>
      </top>
      <bottom style="double">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s>
  <cellStyleXfs count="25">
    <xf numFmtId="0" fontId="0" fillId="0" borderId="0"/>
    <xf numFmtId="0" fontId="1" fillId="0" borderId="0" applyNumberFormat="0" applyFill="0" applyBorder="0" applyAlignment="0" applyProtection="0"/>
    <xf numFmtId="9" fontId="2" fillId="0" borderId="0" applyFont="0" applyFill="0" applyBorder="0" applyAlignment="0" applyProtection="0"/>
    <xf numFmtId="0" fontId="3" fillId="5" borderId="0" applyNumberFormat="0" applyBorder="0" applyAlignment="0" applyProtection="0"/>
    <xf numFmtId="0" fontId="4"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16" fillId="0" borderId="0"/>
    <xf numFmtId="0" fontId="35" fillId="0" borderId="0"/>
    <xf numFmtId="0" fontId="36" fillId="34" borderId="0"/>
    <xf numFmtId="0" fontId="36" fillId="35" borderId="0"/>
    <xf numFmtId="0" fontId="36" fillId="36" borderId="0"/>
    <xf numFmtId="0" fontId="36" fillId="32" borderId="0"/>
    <xf numFmtId="0" fontId="36" fillId="33" borderId="0"/>
    <xf numFmtId="0" fontId="36" fillId="37" borderId="0"/>
    <xf numFmtId="0" fontId="37" fillId="38" borderId="24"/>
    <xf numFmtId="0" fontId="38" fillId="0" borderId="0">
      <alignment horizontal="center"/>
    </xf>
    <xf numFmtId="0" fontId="38" fillId="0" borderId="0">
      <alignment horizontal="center" textRotation="90"/>
    </xf>
    <xf numFmtId="0" fontId="39" fillId="0" borderId="0"/>
    <xf numFmtId="169" fontId="39" fillId="0" borderId="0"/>
    <xf numFmtId="0" fontId="40" fillId="0" borderId="0"/>
    <xf numFmtId="0" fontId="41" fillId="0" borderId="25"/>
    <xf numFmtId="0" fontId="2" fillId="41" borderId="0" applyNumberFormat="0" applyBorder="0" applyAlignment="0" applyProtection="0"/>
  </cellStyleXfs>
  <cellXfs count="331">
    <xf numFmtId="0" fontId="0" fillId="0" borderId="0" xfId="0"/>
    <xf numFmtId="0" fontId="0" fillId="0" borderId="0" xfId="0" applyAlignment="1"/>
    <xf numFmtId="0" fontId="0" fillId="0" borderId="0" xfId="0" quotePrefix="1" applyAlignment="1"/>
    <xf numFmtId="0" fontId="0" fillId="0" borderId="0" xfId="0" applyAlignment="1">
      <alignment horizontal="left"/>
    </xf>
    <xf numFmtId="0" fontId="0" fillId="2" borderId="0" xfId="0" applyFill="1" applyAlignment="1"/>
    <xf numFmtId="0" fontId="0" fillId="2" borderId="0" xfId="0" quotePrefix="1" applyFill="1" applyAlignment="1"/>
    <xf numFmtId="0" fontId="1" fillId="0" borderId="0" xfId="1" applyAlignment="1"/>
    <xf numFmtId="0" fontId="0" fillId="3" borderId="0" xfId="0" applyFill="1" applyAlignment="1"/>
    <xf numFmtId="0" fontId="0" fillId="3" borderId="0" xfId="0" applyFill="1"/>
    <xf numFmtId="0" fontId="0" fillId="0" borderId="0" xfId="0" applyAlignment="1">
      <alignment horizontal="center"/>
    </xf>
    <xf numFmtId="0" fontId="0" fillId="4" borderId="0" xfId="0" applyFill="1" applyAlignment="1">
      <alignment horizontal="center"/>
    </xf>
    <xf numFmtId="0" fontId="0" fillId="0" borderId="0" xfId="0" applyNumberFormat="1"/>
    <xf numFmtId="164" fontId="0" fillId="0" borderId="0" xfId="2" applyNumberFormat="1" applyFont="1"/>
    <xf numFmtId="0" fontId="6" fillId="11" borderId="1" xfId="0" applyFont="1" applyFill="1" applyBorder="1" applyAlignment="1">
      <alignment horizontal="right" vertical="center"/>
    </xf>
    <xf numFmtId="0" fontId="7" fillId="6" borderId="2" xfId="4" applyFont="1" applyBorder="1" applyAlignment="1">
      <alignment horizontal="center" vertical="center" wrapText="1"/>
    </xf>
    <xf numFmtId="0" fontId="2" fillId="0" borderId="3" xfId="0" applyFont="1" applyBorder="1" applyAlignment="1">
      <alignment vertical="center" wrapText="1"/>
    </xf>
    <xf numFmtId="0" fontId="3" fillId="5" borderId="4" xfId="3" applyBorder="1" applyAlignment="1">
      <alignment horizontal="right" vertical="center" wrapText="1"/>
    </xf>
    <xf numFmtId="0" fontId="8" fillId="10" borderId="5" xfId="8" applyFont="1" applyBorder="1" applyAlignment="1">
      <alignment horizontal="right" vertical="center" wrapText="1"/>
    </xf>
    <xf numFmtId="0" fontId="3" fillId="5" borderId="5" xfId="3" applyBorder="1" applyAlignment="1">
      <alignment horizontal="right" vertical="center" wrapText="1"/>
    </xf>
    <xf numFmtId="0" fontId="3" fillId="5" borderId="6" xfId="3" applyBorder="1" applyAlignment="1">
      <alignment horizontal="right" vertical="center" wrapText="1"/>
    </xf>
    <xf numFmtId="0" fontId="3" fillId="5" borderId="7" xfId="3" applyBorder="1" applyAlignment="1">
      <alignment horizontal="right" vertical="center" wrapText="1"/>
    </xf>
    <xf numFmtId="0" fontId="8" fillId="10" borderId="0" xfId="8" applyFont="1" applyBorder="1" applyAlignment="1">
      <alignment horizontal="right" vertical="center" wrapText="1"/>
    </xf>
    <xf numFmtId="0" fontId="3" fillId="5" borderId="0" xfId="3" applyBorder="1" applyAlignment="1">
      <alignment horizontal="right" vertical="center" wrapText="1"/>
    </xf>
    <xf numFmtId="0" fontId="3" fillId="5" borderId="8" xfId="3" applyBorder="1" applyAlignment="1">
      <alignment horizontal="right" vertical="center" wrapText="1"/>
    </xf>
    <xf numFmtId="9" fontId="0" fillId="0" borderId="0" xfId="2" applyFont="1"/>
    <xf numFmtId="0" fontId="2" fillId="0" borderId="0" xfId="0" applyFont="1" applyAlignment="1">
      <alignment vertical="center" wrapText="1"/>
    </xf>
    <xf numFmtId="0" fontId="2" fillId="0" borderId="0" xfId="0" applyFont="1" applyAlignment="1">
      <alignment horizontal="right" vertical="center" wrapText="1"/>
    </xf>
    <xf numFmtId="0" fontId="2" fillId="7" borderId="0" xfId="5" applyBorder="1" applyAlignment="1">
      <alignment horizontal="right" vertical="center" wrapText="1"/>
    </xf>
    <xf numFmtId="165" fontId="2" fillId="9" borderId="0" xfId="7" applyNumberFormat="1" applyBorder="1" applyAlignment="1">
      <alignment vertical="center" wrapText="1"/>
    </xf>
    <xf numFmtId="165" fontId="2" fillId="9" borderId="0" xfId="7" applyNumberFormat="1" applyBorder="1" applyAlignment="1">
      <alignment horizontal="right" vertical="center" wrapText="1"/>
    </xf>
    <xf numFmtId="1" fontId="2" fillId="0" borderId="0" xfId="0" applyNumberFormat="1" applyFont="1" applyAlignment="1">
      <alignment horizontal="right" vertical="center" wrapText="1"/>
    </xf>
    <xf numFmtId="1" fontId="0" fillId="0" borderId="0" xfId="0" applyNumberFormat="1"/>
    <xf numFmtId="0" fontId="2" fillId="0" borderId="0" xfId="0" quotePrefix="1" applyFont="1" applyAlignment="1">
      <alignment vertical="center" wrapText="1"/>
    </xf>
    <xf numFmtId="0" fontId="0" fillId="12" borderId="0" xfId="0" applyFill="1"/>
    <xf numFmtId="0" fontId="7" fillId="6" borderId="3" xfId="4" applyFont="1" applyBorder="1" applyAlignment="1">
      <alignment horizontal="center" vertical="center" wrapText="1"/>
    </xf>
    <xf numFmtId="0" fontId="7" fillId="6" borderId="0" xfId="4" applyFont="1" applyBorder="1" applyAlignment="1">
      <alignment horizontal="center" vertical="center" wrapText="1"/>
    </xf>
    <xf numFmtId="9" fontId="0" fillId="0" borderId="0" xfId="0" applyNumberFormat="1"/>
    <xf numFmtId="165" fontId="0" fillId="0" borderId="0" xfId="0" applyNumberFormat="1"/>
    <xf numFmtId="0" fontId="0" fillId="14" borderId="0" xfId="0" applyFill="1"/>
    <xf numFmtId="0" fontId="7" fillId="6" borderId="13" xfId="4" applyFont="1" applyBorder="1" applyAlignment="1">
      <alignment horizontal="center" vertical="center" wrapText="1"/>
    </xf>
    <xf numFmtId="0" fontId="7" fillId="6" borderId="14" xfId="4" applyFont="1" applyBorder="1" applyAlignment="1">
      <alignment horizontal="center" vertical="center" wrapText="1"/>
    </xf>
    <xf numFmtId="0" fontId="3" fillId="5" borderId="14" xfId="3" applyBorder="1" applyAlignment="1">
      <alignment horizontal="right" vertical="center" wrapText="1"/>
    </xf>
    <xf numFmtId="0" fontId="3" fillId="5" borderId="15" xfId="3" applyBorder="1" applyAlignment="1">
      <alignment horizontal="right" vertical="center" wrapText="1"/>
    </xf>
    <xf numFmtId="0" fontId="2" fillId="15" borderId="16" xfId="6" applyFill="1" applyBorder="1" applyAlignment="1">
      <alignment horizontal="right" vertical="center" wrapText="1"/>
    </xf>
    <xf numFmtId="0" fontId="2" fillId="15" borderId="0" xfId="5" applyFill="1" applyBorder="1" applyAlignment="1">
      <alignment vertical="center" wrapText="1"/>
    </xf>
    <xf numFmtId="0" fontId="10" fillId="8" borderId="10" xfId="6" applyFont="1" applyBorder="1" applyAlignment="1">
      <alignment horizontal="right" vertical="center" wrapText="1"/>
    </xf>
    <xf numFmtId="0" fontId="10" fillId="7" borderId="0" xfId="5" applyFont="1" applyBorder="1" applyAlignment="1">
      <alignment vertical="center" wrapText="1"/>
    </xf>
    <xf numFmtId="166" fontId="0" fillId="0" borderId="0" xfId="0" applyNumberFormat="1"/>
    <xf numFmtId="0" fontId="0" fillId="0" borderId="0" xfId="0" applyAlignment="1">
      <alignment horizontal="right"/>
    </xf>
    <xf numFmtId="167" fontId="3" fillId="5" borderId="0" xfId="2" applyNumberFormat="1" applyFont="1" applyFill="1"/>
    <xf numFmtId="167" fontId="3" fillId="5" borderId="0" xfId="3" applyNumberFormat="1"/>
    <xf numFmtId="9" fontId="3" fillId="5" borderId="15" xfId="2" applyFont="1" applyFill="1" applyBorder="1" applyAlignment="1">
      <alignment horizontal="right" vertical="center" wrapText="1"/>
    </xf>
    <xf numFmtId="10" fontId="0" fillId="12" borderId="0" xfId="2" applyNumberFormat="1" applyFont="1" applyFill="1"/>
    <xf numFmtId="0" fontId="7" fillId="6" borderId="5" xfId="4" applyFont="1" applyBorder="1" applyAlignment="1">
      <alignment horizontal="center" vertical="center" wrapText="1"/>
    </xf>
    <xf numFmtId="9" fontId="8" fillId="10" borderId="7" xfId="8" applyNumberFormat="1" applyFont="1" applyBorder="1" applyAlignment="1">
      <alignment horizontal="right" vertical="center" wrapText="1"/>
    </xf>
    <xf numFmtId="0" fontId="7" fillId="6" borderId="4" xfId="4" applyFont="1" applyBorder="1" applyAlignment="1">
      <alignment horizontal="center" vertical="center" wrapText="1"/>
    </xf>
    <xf numFmtId="0" fontId="7" fillId="6" borderId="6" xfId="4" applyFont="1" applyBorder="1" applyAlignment="1">
      <alignment horizontal="center" vertical="center" wrapText="1"/>
    </xf>
    <xf numFmtId="0" fontId="8" fillId="10" borderId="14" xfId="8" applyFont="1" applyBorder="1" applyAlignment="1">
      <alignment horizontal="right" vertical="center" wrapText="1"/>
    </xf>
    <xf numFmtId="0" fontId="8" fillId="10" borderId="15" xfId="8" applyFont="1" applyBorder="1" applyAlignment="1">
      <alignment horizontal="right" vertical="center" wrapText="1"/>
    </xf>
    <xf numFmtId="0" fontId="10" fillId="8" borderId="16" xfId="6" applyFont="1" applyBorder="1" applyAlignment="1">
      <alignment horizontal="right" vertical="center" wrapText="1"/>
    </xf>
    <xf numFmtId="0" fontId="7" fillId="6" borderId="16" xfId="4" applyFont="1" applyBorder="1" applyAlignment="1">
      <alignment horizontal="center" vertical="center" wrapText="1"/>
    </xf>
    <xf numFmtId="164" fontId="8" fillId="10" borderId="15" xfId="2" applyNumberFormat="1" applyFont="1" applyFill="1" applyBorder="1" applyAlignment="1">
      <alignment horizontal="right" vertical="center" wrapText="1"/>
    </xf>
    <xf numFmtId="9" fontId="8" fillId="10" borderId="15" xfId="8" applyNumberFormat="1" applyFont="1" applyBorder="1" applyAlignment="1">
      <alignment horizontal="right" vertical="center" wrapText="1"/>
    </xf>
    <xf numFmtId="0" fontId="9" fillId="13" borderId="0" xfId="0" applyFont="1" applyFill="1" applyBorder="1" applyAlignment="1">
      <alignment horizontal="center"/>
    </xf>
    <xf numFmtId="0" fontId="1" fillId="0" borderId="0" xfId="1"/>
    <xf numFmtId="0" fontId="1" fillId="17" borderId="20" xfId="1" applyFill="1" applyBorder="1" applyAlignment="1">
      <alignment horizontal="left" vertical="center" wrapText="1"/>
    </xf>
    <xf numFmtId="0" fontId="1" fillId="17" borderId="18" xfId="1" applyFill="1" applyBorder="1" applyAlignment="1">
      <alignment horizontal="left" vertical="center" wrapText="1"/>
    </xf>
    <xf numFmtId="2" fontId="2" fillId="0" borderId="0" xfId="0" applyNumberFormat="1" applyFont="1" applyAlignment="1">
      <alignment horizontal="right" vertical="center" wrapText="1"/>
    </xf>
    <xf numFmtId="0" fontId="11" fillId="13" borderId="0" xfId="0" applyFont="1" applyFill="1" applyAlignment="1">
      <alignment horizontal="center"/>
    </xf>
    <xf numFmtId="1" fontId="2" fillId="0" borderId="0" xfId="0" applyNumberFormat="1" applyFont="1" applyAlignment="1">
      <alignment vertical="center" wrapText="1"/>
    </xf>
    <xf numFmtId="1" fontId="12" fillId="0" borderId="0" xfId="0" applyNumberFormat="1" applyFont="1"/>
    <xf numFmtId="0" fontId="12" fillId="0" borderId="0" xfId="0" applyFont="1"/>
    <xf numFmtId="0" fontId="13" fillId="13" borderId="0" xfId="0" applyFont="1" applyFill="1" applyAlignment="1">
      <alignment horizontal="center"/>
    </xf>
    <xf numFmtId="0" fontId="11" fillId="13" borderId="15" xfId="0" applyFont="1" applyFill="1" applyBorder="1" applyAlignment="1">
      <alignment horizontal="center"/>
    </xf>
    <xf numFmtId="0" fontId="13" fillId="13" borderId="0" xfId="0" applyFont="1" applyFill="1" applyBorder="1" applyAlignment="1">
      <alignment horizontal="center"/>
    </xf>
    <xf numFmtId="0" fontId="14" fillId="13" borderId="0" xfId="0" applyFont="1" applyFill="1" applyBorder="1" applyAlignment="1">
      <alignment horizontal="center"/>
    </xf>
    <xf numFmtId="0" fontId="11" fillId="13" borderId="9" xfId="0" applyFont="1" applyFill="1" applyBorder="1" applyAlignment="1">
      <alignment horizontal="center"/>
    </xf>
    <xf numFmtId="0" fontId="11" fillId="13" borderId="7" xfId="0" applyFont="1" applyFill="1" applyBorder="1" applyAlignment="1">
      <alignment horizontal="center"/>
    </xf>
    <xf numFmtId="0" fontId="11" fillId="13" borderId="10" xfId="0" applyFont="1" applyFill="1" applyBorder="1" applyAlignment="1">
      <alignment horizontal="center"/>
    </xf>
    <xf numFmtId="0" fontId="11" fillId="13" borderId="11" xfId="0" applyFont="1" applyFill="1" applyBorder="1" applyAlignment="1">
      <alignment horizontal="center"/>
    </xf>
    <xf numFmtId="1" fontId="12" fillId="7" borderId="0" xfId="5" applyNumberFormat="1" applyFont="1" applyBorder="1" applyAlignment="1">
      <alignment horizontal="center" vertical="center" wrapText="1"/>
    </xf>
    <xf numFmtId="167" fontId="3" fillId="12" borderId="0" xfId="3" applyNumberFormat="1" applyFill="1" applyBorder="1"/>
    <xf numFmtId="167" fontId="8" fillId="12" borderId="0" xfId="8" applyNumberFormat="1" applyFont="1" applyFill="1" applyBorder="1" applyAlignment="1">
      <alignment horizontal="right" vertical="center" wrapText="1"/>
    </xf>
    <xf numFmtId="0" fontId="0" fillId="0" borderId="0" xfId="0" applyFill="1"/>
    <xf numFmtId="0" fontId="7" fillId="6" borderId="21" xfId="4" applyFont="1" applyBorder="1" applyAlignment="1">
      <alignment horizontal="center" vertical="center" wrapText="1"/>
    </xf>
    <xf numFmtId="0" fontId="7" fillId="6" borderId="12" xfId="4" applyFont="1" applyBorder="1" applyAlignment="1">
      <alignment horizontal="center" vertical="center" wrapText="1"/>
    </xf>
    <xf numFmtId="0" fontId="11" fillId="13" borderId="4" xfId="0" applyFont="1" applyFill="1" applyBorder="1" applyAlignment="1">
      <alignment horizontal="center"/>
    </xf>
    <xf numFmtId="0" fontId="11" fillId="13" borderId="5" xfId="0" applyFont="1" applyFill="1" applyBorder="1" applyAlignment="1">
      <alignment horizontal="center"/>
    </xf>
    <xf numFmtId="0" fontId="11" fillId="13" borderId="6" xfId="0" applyFont="1" applyFill="1" applyBorder="1" applyAlignment="1">
      <alignment horizontal="center"/>
    </xf>
    <xf numFmtId="0" fontId="3" fillId="5" borderId="7" xfId="3" applyBorder="1" applyAlignment="1">
      <alignment vertical="center" wrapText="1"/>
    </xf>
    <xf numFmtId="0" fontId="11" fillId="13" borderId="0" xfId="0" applyFont="1" applyFill="1" applyBorder="1" applyAlignment="1">
      <alignment horizontal="center"/>
    </xf>
    <xf numFmtId="0" fontId="11" fillId="13" borderId="8" xfId="0" applyFont="1" applyFill="1" applyBorder="1" applyAlignment="1">
      <alignment horizontal="center"/>
    </xf>
    <xf numFmtId="0" fontId="13" fillId="13" borderId="7" xfId="0" applyFont="1" applyFill="1" applyBorder="1" applyAlignment="1">
      <alignment horizontal="center"/>
    </xf>
    <xf numFmtId="0" fontId="13" fillId="13" borderId="8" xfId="0" applyFont="1" applyFill="1" applyBorder="1" applyAlignment="1">
      <alignment horizontal="center"/>
    </xf>
    <xf numFmtId="0" fontId="2" fillId="15" borderId="7" xfId="5" applyFill="1" applyBorder="1" applyAlignment="1">
      <alignment vertical="center" wrapText="1"/>
    </xf>
    <xf numFmtId="0" fontId="2" fillId="15" borderId="8" xfId="5" applyFill="1" applyBorder="1" applyAlignment="1">
      <alignment vertical="center" wrapText="1"/>
    </xf>
    <xf numFmtId="164" fontId="0" fillId="16" borderId="7" xfId="2" applyNumberFormat="1" applyFont="1" applyFill="1" applyBorder="1"/>
    <xf numFmtId="164" fontId="0" fillId="16" borderId="0" xfId="2" applyNumberFormat="1" applyFont="1" applyFill="1" applyBorder="1"/>
    <xf numFmtId="164" fontId="0" fillId="16" borderId="8" xfId="2" applyNumberFormat="1" applyFont="1" applyFill="1" applyBorder="1"/>
    <xf numFmtId="165" fontId="2" fillId="9" borderId="7" xfId="7" applyNumberFormat="1" applyBorder="1" applyAlignment="1">
      <alignment vertical="center" wrapText="1"/>
    </xf>
    <xf numFmtId="165" fontId="2" fillId="9" borderId="8" xfId="7" applyNumberFormat="1" applyBorder="1" applyAlignment="1">
      <alignment vertical="center" wrapText="1"/>
    </xf>
    <xf numFmtId="1" fontId="12" fillId="7" borderId="7" xfId="5" applyNumberFormat="1" applyFont="1" applyBorder="1" applyAlignment="1">
      <alignment horizontal="center" vertical="center" wrapText="1"/>
    </xf>
    <xf numFmtId="1" fontId="12" fillId="7" borderId="8" xfId="5" applyNumberFormat="1" applyFont="1" applyBorder="1" applyAlignment="1">
      <alignment horizontal="center" vertical="center" wrapText="1"/>
    </xf>
    <xf numFmtId="1" fontId="2" fillId="7" borderId="0" xfId="5" applyNumberFormat="1" applyBorder="1"/>
    <xf numFmtId="1" fontId="2" fillId="7" borderId="7" xfId="5" applyNumberFormat="1" applyBorder="1" applyAlignment="1">
      <alignment horizontal="right" vertical="center" wrapText="1"/>
    </xf>
    <xf numFmtId="1" fontId="2" fillId="7" borderId="8" xfId="5" applyNumberFormat="1" applyBorder="1"/>
    <xf numFmtId="1" fontId="2" fillId="7" borderId="9" xfId="5" applyNumberFormat="1" applyBorder="1" applyAlignment="1">
      <alignment horizontal="right" vertical="center" wrapText="1"/>
    </xf>
    <xf numFmtId="1" fontId="2" fillId="7" borderId="10" xfId="5" applyNumberFormat="1" applyBorder="1"/>
    <xf numFmtId="1" fontId="5" fillId="7" borderId="11" xfId="5" applyNumberFormat="1" applyFont="1" applyBorder="1"/>
    <xf numFmtId="0" fontId="14" fillId="13" borderId="7" xfId="0" applyFont="1" applyFill="1" applyBorder="1" applyAlignment="1">
      <alignment horizontal="center"/>
    </xf>
    <xf numFmtId="0" fontId="14" fillId="13" borderId="8" xfId="0" applyFont="1" applyFill="1" applyBorder="1" applyAlignment="1">
      <alignment horizontal="center"/>
    </xf>
    <xf numFmtId="1" fontId="2" fillId="7" borderId="7" xfId="5" applyNumberFormat="1" applyBorder="1"/>
    <xf numFmtId="1" fontId="5" fillId="7" borderId="9" xfId="5" applyNumberFormat="1" applyFont="1" applyBorder="1"/>
    <xf numFmtId="1" fontId="5" fillId="7" borderId="10" xfId="5" applyNumberFormat="1" applyFont="1" applyBorder="1"/>
    <xf numFmtId="0" fontId="11" fillId="13" borderId="0" xfId="0" applyFont="1" applyFill="1" applyAlignment="1">
      <alignment horizontal="left"/>
    </xf>
    <xf numFmtId="1" fontId="2" fillId="18" borderId="0" xfId="0" applyNumberFormat="1" applyFont="1" applyFill="1" applyAlignment="1">
      <alignment vertical="center" wrapText="1"/>
    </xf>
    <xf numFmtId="0" fontId="5" fillId="0" borderId="0" xfId="0" applyFont="1" applyAlignment="1"/>
    <xf numFmtId="0" fontId="0" fillId="19" borderId="0" xfId="0" applyFill="1" applyAlignment="1"/>
    <xf numFmtId="0" fontId="0" fillId="16" borderId="0" xfId="0" applyFill="1" applyAlignment="1"/>
    <xf numFmtId="0" fontId="17" fillId="20" borderId="0" xfId="9" applyFont="1" applyFill="1" applyAlignment="1">
      <alignment horizontal="center" vertical="center" wrapText="1"/>
    </xf>
    <xf numFmtId="0" fontId="16" fillId="0" borderId="12" xfId="9" applyBorder="1" applyAlignment="1">
      <alignment horizontal="center" vertical="center" wrapText="1"/>
    </xf>
    <xf numFmtId="0" fontId="16" fillId="0" borderId="0" xfId="9" applyAlignment="1">
      <alignment horizontal="center" vertical="center" wrapText="1"/>
    </xf>
    <xf numFmtId="0" fontId="18" fillId="0" borderId="14" xfId="9" applyFont="1" applyBorder="1" applyAlignment="1">
      <alignment horizontal="center" vertical="center" wrapText="1"/>
    </xf>
    <xf numFmtId="3" fontId="16" fillId="0" borderId="0" xfId="9" applyNumberFormat="1" applyAlignment="1">
      <alignment horizontal="center" vertical="center" wrapText="1"/>
    </xf>
    <xf numFmtId="0" fontId="16" fillId="0" borderId="0" xfId="9" applyAlignment="1">
      <alignment vertical="top"/>
    </xf>
    <xf numFmtId="0" fontId="16" fillId="0" borderId="0" xfId="9"/>
    <xf numFmtId="0" fontId="16" fillId="21" borderId="16" xfId="9" applyFill="1" applyBorder="1" applyAlignment="1">
      <alignment horizontal="center" vertical="center" wrapText="1"/>
    </xf>
    <xf numFmtId="0" fontId="16" fillId="0" borderId="16" xfId="9" applyBorder="1" applyAlignment="1">
      <alignment horizontal="center" vertical="center" wrapText="1"/>
    </xf>
    <xf numFmtId="0" fontId="16" fillId="22" borderId="16" xfId="9" applyFill="1" applyBorder="1" applyAlignment="1">
      <alignment horizontal="center" vertical="center" wrapText="1"/>
    </xf>
    <xf numFmtId="0" fontId="16" fillId="23" borderId="16" xfId="9" applyFill="1" applyBorder="1" applyAlignment="1">
      <alignment horizontal="center" vertical="center" wrapText="1"/>
    </xf>
    <xf numFmtId="0" fontId="16" fillId="0" borderId="22" xfId="9" applyBorder="1" applyAlignment="1">
      <alignment vertical="top"/>
    </xf>
    <xf numFmtId="0" fontId="16" fillId="0" borderId="22" xfId="9" applyBorder="1" applyAlignment="1">
      <alignment wrapText="1"/>
    </xf>
    <xf numFmtId="0" fontId="17" fillId="20" borderId="4" xfId="9" applyFont="1" applyFill="1" applyBorder="1" applyAlignment="1">
      <alignment horizontal="center" vertical="center" wrapText="1"/>
    </xf>
    <xf numFmtId="0" fontId="17" fillId="20" borderId="5" xfId="9" applyFont="1" applyFill="1" applyBorder="1" applyAlignment="1">
      <alignment horizontal="center" vertical="center" wrapText="1"/>
    </xf>
    <xf numFmtId="0" fontId="17" fillId="20" borderId="6" xfId="9" applyFont="1" applyFill="1" applyBorder="1" applyAlignment="1">
      <alignment horizontal="center" vertical="center" wrapText="1"/>
    </xf>
    <xf numFmtId="0" fontId="16" fillId="21" borderId="9" xfId="9" applyFill="1" applyBorder="1" applyAlignment="1">
      <alignment horizontal="center" vertical="center" wrapText="1"/>
    </xf>
    <xf numFmtId="0" fontId="16" fillId="21" borderId="10" xfId="9" applyFill="1" applyBorder="1" applyAlignment="1">
      <alignment horizontal="center" vertical="center" wrapText="1"/>
    </xf>
    <xf numFmtId="0" fontId="16" fillId="21" borderId="11" xfId="9" applyFill="1" applyBorder="1" applyAlignment="1">
      <alignment horizontal="center" vertical="center" wrapText="1"/>
    </xf>
    <xf numFmtId="0" fontId="20" fillId="0" borderId="7" xfId="9" applyFont="1" applyBorder="1" applyAlignment="1">
      <alignment horizontal="center" vertical="center" wrapText="1"/>
    </xf>
    <xf numFmtId="0" fontId="16" fillId="0" borderId="8" xfId="9" applyBorder="1" applyAlignment="1">
      <alignment horizontal="center" vertical="center" wrapText="1"/>
    </xf>
    <xf numFmtId="0" fontId="17" fillId="0" borderId="0" xfId="9" applyFont="1" applyAlignment="1">
      <alignment horizontal="center" vertical="center" wrapText="1"/>
    </xf>
    <xf numFmtId="3" fontId="20" fillId="21" borderId="9" xfId="9" applyNumberFormat="1" applyFont="1" applyFill="1" applyBorder="1" applyAlignment="1">
      <alignment horizontal="center" vertical="center" wrapText="1"/>
    </xf>
    <xf numFmtId="3" fontId="20" fillId="0" borderId="11" xfId="9" quotePrefix="1" applyNumberFormat="1" applyFont="1" applyBorder="1" applyAlignment="1">
      <alignment horizontal="center" vertical="center"/>
    </xf>
    <xf numFmtId="10" fontId="16" fillId="21" borderId="16" xfId="9" applyNumberFormat="1" applyFill="1" applyBorder="1" applyAlignment="1">
      <alignment horizontal="center" vertical="center" wrapText="1"/>
    </xf>
    <xf numFmtId="3" fontId="16" fillId="0" borderId="16" xfId="9" quotePrefix="1" applyNumberFormat="1" applyBorder="1" applyAlignment="1">
      <alignment horizontal="center" vertical="center" wrapText="1"/>
    </xf>
    <xf numFmtId="3" fontId="20" fillId="0" borderId="0" xfId="9" applyNumberFormat="1" applyFont="1" applyAlignment="1">
      <alignment horizontal="center" vertical="center"/>
    </xf>
    <xf numFmtId="10" fontId="16" fillId="0" borderId="0" xfId="9" applyNumberFormat="1" applyAlignment="1">
      <alignment horizontal="center" vertical="center" wrapText="1"/>
    </xf>
    <xf numFmtId="0" fontId="20" fillId="0" borderId="0" xfId="9" applyFont="1" applyAlignment="1">
      <alignment horizontal="center" vertical="center" wrapText="1"/>
    </xf>
    <xf numFmtId="0" fontId="17" fillId="0" borderId="0" xfId="9" applyFont="1" applyAlignment="1">
      <alignment horizontal="center" vertical="top" wrapText="1"/>
    </xf>
    <xf numFmtId="0" fontId="16" fillId="0" borderId="0" xfId="9" applyAlignment="1">
      <alignment wrapText="1"/>
    </xf>
    <xf numFmtId="0" fontId="20" fillId="0" borderId="7" xfId="9" applyFont="1" applyBorder="1" applyAlignment="1">
      <alignment horizontal="center" vertical="top" wrapText="1"/>
    </xf>
    <xf numFmtId="0" fontId="20" fillId="0" borderId="8" xfId="9" applyFont="1" applyBorder="1" applyAlignment="1">
      <alignment horizontal="center" wrapText="1"/>
    </xf>
    <xf numFmtId="0" fontId="20" fillId="0" borderId="0" xfId="9" applyFont="1" applyAlignment="1">
      <alignment horizontal="center" vertical="top" wrapText="1"/>
    </xf>
    <xf numFmtId="0" fontId="20" fillId="0" borderId="0" xfId="9" applyFont="1" applyAlignment="1">
      <alignment horizontal="center" wrapText="1"/>
    </xf>
    <xf numFmtId="0" fontId="16" fillId="24" borderId="9" xfId="9" applyFill="1" applyBorder="1" applyAlignment="1">
      <alignment horizontal="center" vertical="center" wrapText="1"/>
    </xf>
    <xf numFmtId="0" fontId="16" fillId="23" borderId="11" xfId="9" quotePrefix="1" applyFill="1" applyBorder="1" applyAlignment="1">
      <alignment horizontal="center" vertical="center" wrapText="1"/>
    </xf>
    <xf numFmtId="3" fontId="20" fillId="0" borderId="9" xfId="9" quotePrefix="1" applyNumberFormat="1" applyFont="1" applyBorder="1" applyAlignment="1">
      <alignment horizontal="center" vertical="center" wrapText="1"/>
    </xf>
    <xf numFmtId="3" fontId="20" fillId="0" borderId="11" xfId="9" quotePrefix="1" applyNumberFormat="1" applyFont="1" applyBorder="1" applyAlignment="1">
      <alignment horizontal="center" vertical="center" wrapText="1"/>
    </xf>
    <xf numFmtId="0" fontId="20" fillId="22" borderId="10" xfId="9" applyFont="1" applyFill="1" applyBorder="1" applyAlignment="1">
      <alignment horizontal="center" vertical="center" wrapText="1"/>
    </xf>
    <xf numFmtId="165" fontId="20" fillId="23" borderId="10" xfId="9" applyNumberFormat="1" applyFont="1" applyFill="1" applyBorder="1" applyAlignment="1">
      <alignment horizontal="center" vertical="center" wrapText="1"/>
    </xf>
    <xf numFmtId="0" fontId="18" fillId="0" borderId="0" xfId="9" applyFont="1" applyAlignment="1">
      <alignment horizontal="center" vertical="center" wrapText="1"/>
    </xf>
    <xf numFmtId="0" fontId="18" fillId="0" borderId="7" xfId="9" applyFont="1" applyBorder="1" applyAlignment="1">
      <alignment horizontal="center" vertical="top" wrapText="1"/>
    </xf>
    <xf numFmtId="0" fontId="18" fillId="0" borderId="8" xfId="9" applyFont="1" applyBorder="1" applyAlignment="1">
      <alignment horizontal="center" vertical="top" wrapText="1"/>
    </xf>
    <xf numFmtId="9" fontId="16" fillId="24" borderId="9" xfId="9" applyNumberFormat="1" applyFill="1" applyBorder="1" applyAlignment="1">
      <alignment horizontal="center" vertical="center" wrapText="1"/>
    </xf>
    <xf numFmtId="9" fontId="16" fillId="0" borderId="10" xfId="9" quotePrefix="1" applyNumberFormat="1" applyBorder="1" applyAlignment="1">
      <alignment horizontal="center" vertical="center" wrapText="1"/>
    </xf>
    <xf numFmtId="3" fontId="16" fillId="22" borderId="9" xfId="9" applyNumberFormat="1" applyFill="1" applyBorder="1" applyAlignment="1">
      <alignment horizontal="center" vertical="center" wrapText="1"/>
    </xf>
    <xf numFmtId="3" fontId="16" fillId="23" borderId="11" xfId="9" quotePrefix="1" applyNumberFormat="1" applyFill="1" applyBorder="1" applyAlignment="1">
      <alignment horizontal="center" vertical="center" wrapText="1"/>
    </xf>
    <xf numFmtId="0" fontId="16" fillId="0" borderId="0" xfId="9" applyAlignment="1">
      <alignment horizontal="center" wrapText="1"/>
    </xf>
    <xf numFmtId="0" fontId="18" fillId="0" borderId="15" xfId="9" applyFont="1" applyBorder="1" applyAlignment="1">
      <alignment horizontal="center" vertical="top" wrapText="1"/>
    </xf>
    <xf numFmtId="9" fontId="16" fillId="0" borderId="11" xfId="9" quotePrefix="1" applyNumberFormat="1" applyBorder="1" applyAlignment="1">
      <alignment horizontal="center" vertical="center" wrapText="1"/>
    </xf>
    <xf numFmtId="3" fontId="20" fillId="0" borderId="16" xfId="9" applyNumberFormat="1" applyFont="1" applyBorder="1" applyAlignment="1">
      <alignment horizontal="center" vertical="center" wrapText="1"/>
    </xf>
    <xf numFmtId="3" fontId="20" fillId="0" borderId="10" xfId="9" quotePrefix="1" applyNumberFormat="1" applyFont="1" applyBorder="1" applyAlignment="1">
      <alignment horizontal="center" vertical="center" wrapText="1"/>
    </xf>
    <xf numFmtId="3" fontId="20" fillId="0" borderId="16" xfId="9" quotePrefix="1" applyNumberFormat="1" applyFont="1" applyBorder="1" applyAlignment="1">
      <alignment horizontal="center" vertical="center" wrapText="1"/>
    </xf>
    <xf numFmtId="0" fontId="16" fillId="0" borderId="9" xfId="9" quotePrefix="1" applyBorder="1" applyAlignment="1">
      <alignment horizontal="center" vertical="center" wrapText="1"/>
    </xf>
    <xf numFmtId="0" fontId="16" fillId="0" borderId="10" xfId="9" quotePrefix="1" applyBorder="1" applyAlignment="1">
      <alignment horizontal="center" vertical="center" wrapText="1"/>
    </xf>
    <xf numFmtId="0" fontId="16" fillId="23" borderId="16" xfId="9" quotePrefix="1" applyFill="1" applyBorder="1" applyAlignment="1">
      <alignment horizontal="center" vertical="center" wrapText="1"/>
    </xf>
    <xf numFmtId="0" fontId="16" fillId="0" borderId="16" xfId="9" quotePrefix="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0" xfId="9" quotePrefix="1" applyAlignment="1">
      <alignment wrapText="1"/>
    </xf>
    <xf numFmtId="9" fontId="16" fillId="25" borderId="7" xfId="9" applyNumberFormat="1" applyFill="1" applyBorder="1" applyAlignment="1">
      <alignment horizontal="center" vertical="center" wrapText="1"/>
    </xf>
    <xf numFmtId="9" fontId="16" fillId="25" borderId="8" xfId="9" applyNumberFormat="1" applyFill="1" applyBorder="1" applyAlignment="1">
      <alignment horizontal="center" vertical="center" wrapText="1"/>
    </xf>
    <xf numFmtId="9" fontId="16" fillId="0" borderId="0" xfId="9" applyNumberFormat="1" applyAlignment="1">
      <alignment horizontal="center" vertical="center" wrapText="1"/>
    </xf>
    <xf numFmtId="9" fontId="16" fillId="21" borderId="7" xfId="9" applyNumberFormat="1" applyFill="1" applyBorder="1" applyAlignment="1">
      <alignment horizontal="center" vertical="center" wrapText="1"/>
    </xf>
    <xf numFmtId="9" fontId="16" fillId="21" borderId="0" xfId="9" applyNumberFormat="1" applyFill="1" applyAlignment="1">
      <alignment horizontal="center" vertical="center" wrapText="1"/>
    </xf>
    <xf numFmtId="9" fontId="16" fillId="21" borderId="8" xfId="9" applyNumberFormat="1" applyFill="1" applyBorder="1" applyAlignment="1">
      <alignment horizontal="center" vertical="center" wrapText="1"/>
    </xf>
    <xf numFmtId="3" fontId="16" fillId="0" borderId="9" xfId="9" quotePrefix="1" applyNumberFormat="1" applyBorder="1" applyAlignment="1">
      <alignment horizontal="center" vertical="center" wrapText="1"/>
    </xf>
    <xf numFmtId="3" fontId="16" fillId="0" borderId="10" xfId="9" quotePrefix="1" applyNumberFormat="1" applyBorder="1" applyAlignment="1">
      <alignment horizontal="center" vertical="center" wrapText="1"/>
    </xf>
    <xf numFmtId="3" fontId="16" fillId="0" borderId="11" xfId="9" quotePrefix="1" applyNumberFormat="1" applyBorder="1" applyAlignment="1">
      <alignment horizontal="center" vertical="center" wrapText="1"/>
    </xf>
    <xf numFmtId="3" fontId="16" fillId="0" borderId="23" xfId="9" quotePrefix="1" applyNumberFormat="1" applyBorder="1" applyAlignment="1">
      <alignment horizontal="center" vertical="center" wrapText="1"/>
    </xf>
    <xf numFmtId="0" fontId="16" fillId="21" borderId="0" xfId="9" applyFill="1" applyAlignment="1">
      <alignment horizontal="center" vertical="center" wrapText="1"/>
    </xf>
    <xf numFmtId="0" fontId="16" fillId="21" borderId="8" xfId="9" applyFill="1" applyBorder="1" applyAlignment="1">
      <alignment horizontal="center" vertical="center" wrapText="1"/>
    </xf>
    <xf numFmtId="3" fontId="16" fillId="0" borderId="6" xfId="9" applyNumberFormat="1" applyBorder="1" applyAlignment="1">
      <alignment horizontal="center" vertical="center" wrapText="1"/>
    </xf>
    <xf numFmtId="0" fontId="19" fillId="26" borderId="0" xfId="9" applyFont="1" applyFill="1" applyAlignment="1">
      <alignment horizontal="center" vertical="center" wrapText="1"/>
    </xf>
    <xf numFmtId="3" fontId="16" fillId="21" borderId="7" xfId="9" applyNumberFormat="1" applyFill="1" applyBorder="1" applyAlignment="1">
      <alignment horizontal="center" vertical="center" wrapText="1"/>
    </xf>
    <xf numFmtId="3" fontId="16" fillId="21" borderId="0" xfId="9" applyNumberFormat="1" applyFill="1" applyAlignment="1">
      <alignment horizontal="center" vertical="center" wrapText="1"/>
    </xf>
    <xf numFmtId="3" fontId="16" fillId="21" borderId="8" xfId="9" applyNumberFormat="1" applyFill="1" applyBorder="1" applyAlignment="1">
      <alignment horizontal="center" vertical="center" wrapText="1"/>
    </xf>
    <xf numFmtId="168" fontId="16" fillId="0" borderId="0" xfId="9" applyNumberFormat="1" applyAlignment="1">
      <alignment horizontal="center" vertical="center" wrapText="1"/>
    </xf>
    <xf numFmtId="3" fontId="16" fillId="0" borderId="7" xfId="9" quotePrefix="1" applyNumberFormat="1" applyBorder="1" applyAlignment="1">
      <alignment horizontal="center" vertical="center" wrapText="1"/>
    </xf>
    <xf numFmtId="3" fontId="16" fillId="0" borderId="0" xfId="9" quotePrefix="1" applyNumberFormat="1" applyAlignment="1">
      <alignment horizontal="center" vertical="center" wrapText="1"/>
    </xf>
    <xf numFmtId="3" fontId="16" fillId="0" borderId="8" xfId="9" quotePrefix="1" applyNumberFormat="1" applyBorder="1" applyAlignment="1">
      <alignment horizontal="center" vertical="center" wrapText="1"/>
    </xf>
    <xf numFmtId="0" fontId="22" fillId="26" borderId="0" xfId="9" applyFont="1" applyFill="1" applyAlignment="1">
      <alignment horizontal="center" vertical="center" wrapText="1"/>
    </xf>
    <xf numFmtId="3" fontId="20" fillId="0" borderId="0" xfId="9" applyNumberFormat="1" applyFont="1" applyAlignment="1">
      <alignment horizontal="center" vertical="center" wrapText="1"/>
    </xf>
    <xf numFmtId="3" fontId="18" fillId="0" borderId="0" xfId="9" applyNumberFormat="1" applyFont="1" applyAlignment="1">
      <alignment horizontal="center" vertical="center" wrapText="1"/>
    </xf>
    <xf numFmtId="3" fontId="16" fillId="0" borderId="14" xfId="9" quotePrefix="1" applyNumberFormat="1" applyBorder="1" applyAlignment="1">
      <alignment horizontal="center" vertical="center" wrapText="1"/>
    </xf>
    <xf numFmtId="3" fontId="16" fillId="0" borderId="15" xfId="9" quotePrefix="1" applyNumberFormat="1" applyBorder="1" applyAlignment="1">
      <alignment horizontal="center" vertical="center" wrapText="1"/>
    </xf>
    <xf numFmtId="0" fontId="16" fillId="0" borderId="16" xfId="9" quotePrefix="1" applyBorder="1"/>
    <xf numFmtId="0" fontId="20" fillId="0" borderId="0" xfId="9" applyFont="1"/>
    <xf numFmtId="0" fontId="16" fillId="0" borderId="0" xfId="9" applyBorder="1" applyAlignment="1">
      <alignment horizontal="center" vertical="center" wrapText="1"/>
    </xf>
    <xf numFmtId="3" fontId="20" fillId="0" borderId="0" xfId="9" quotePrefix="1" applyNumberFormat="1" applyFont="1" applyBorder="1" applyAlignment="1">
      <alignment horizontal="center" vertical="center"/>
    </xf>
    <xf numFmtId="3" fontId="16" fillId="0" borderId="0" xfId="9" quotePrefix="1" applyNumberFormat="1" applyBorder="1" applyAlignment="1">
      <alignment horizontal="center" vertical="center" wrapText="1"/>
    </xf>
    <xf numFmtId="0" fontId="16" fillId="24" borderId="0" xfId="9" applyFill="1" applyBorder="1" applyAlignment="1">
      <alignment horizontal="center" vertical="center" wrapText="1"/>
    </xf>
    <xf numFmtId="0" fontId="16" fillId="23" borderId="0" xfId="9" quotePrefix="1" applyFill="1" applyBorder="1" applyAlignment="1">
      <alignment horizontal="center" vertical="center" wrapText="1"/>
    </xf>
    <xf numFmtId="3" fontId="20" fillId="0" borderId="0" xfId="9" quotePrefix="1" applyNumberFormat="1" applyFont="1" applyBorder="1" applyAlignment="1">
      <alignment horizontal="center" vertical="center" wrapText="1"/>
    </xf>
    <xf numFmtId="0" fontId="20" fillId="22" borderId="0" xfId="9" applyFont="1" applyFill="1" applyBorder="1" applyAlignment="1">
      <alignment horizontal="center" vertical="center" wrapText="1"/>
    </xf>
    <xf numFmtId="165" fontId="20" fillId="23" borderId="0" xfId="9" applyNumberFormat="1" applyFont="1" applyFill="1" applyBorder="1" applyAlignment="1">
      <alignment horizontal="center" vertical="center" wrapText="1"/>
    </xf>
    <xf numFmtId="9" fontId="16" fillId="24" borderId="0" xfId="9" applyNumberFormat="1" applyFill="1" applyBorder="1" applyAlignment="1">
      <alignment horizontal="center" vertical="center" wrapText="1"/>
    </xf>
    <xf numFmtId="9" fontId="16" fillId="0" borderId="0" xfId="9" quotePrefix="1" applyNumberFormat="1" applyBorder="1" applyAlignment="1">
      <alignment horizontal="center" vertical="center" wrapText="1"/>
    </xf>
    <xf numFmtId="3" fontId="16" fillId="22" borderId="0" xfId="9" applyNumberFormat="1" applyFill="1" applyBorder="1" applyAlignment="1">
      <alignment horizontal="center" vertical="center" wrapText="1"/>
    </xf>
    <xf numFmtId="0" fontId="16" fillId="0" borderId="0" xfId="9" quotePrefix="1" applyBorder="1" applyAlignment="1">
      <alignment horizontal="center" vertical="center" wrapText="1"/>
    </xf>
    <xf numFmtId="3" fontId="20" fillId="23" borderId="11" xfId="9" quotePrefix="1" applyNumberFormat="1" applyFont="1" applyFill="1" applyBorder="1" applyAlignment="1">
      <alignment horizontal="left" vertical="top"/>
    </xf>
    <xf numFmtId="3" fontId="20" fillId="23" borderId="11" xfId="9" quotePrefix="1" applyNumberFormat="1" applyFont="1" applyFill="1" applyBorder="1" applyAlignment="1">
      <alignment horizontal="left" vertical="center"/>
    </xf>
    <xf numFmtId="0" fontId="23" fillId="27" borderId="0" xfId="9" applyFont="1" applyFill="1" applyBorder="1" applyAlignment="1">
      <alignment horizontal="center" vertical="center" wrapText="1"/>
    </xf>
    <xf numFmtId="9" fontId="16" fillId="0" borderId="0" xfId="2" quotePrefix="1" applyFont="1" applyBorder="1" applyAlignment="1">
      <alignment horizontal="center" vertical="center" wrapText="1"/>
    </xf>
    <xf numFmtId="9" fontId="16" fillId="25" borderId="0" xfId="9" applyNumberFormat="1" applyFill="1" applyBorder="1" applyAlignment="1">
      <alignment horizontal="center" vertical="center" wrapText="1"/>
    </xf>
    <xf numFmtId="9" fontId="16" fillId="21" borderId="0" xfId="9" applyNumberFormat="1" applyFill="1" applyBorder="1" applyAlignment="1">
      <alignment horizontal="center" vertical="center" wrapText="1"/>
    </xf>
    <xf numFmtId="0" fontId="16" fillId="0" borderId="0" xfId="9" applyAlignment="1">
      <alignment horizontal="center"/>
    </xf>
    <xf numFmtId="3" fontId="22" fillId="26" borderId="0" xfId="9" applyNumberFormat="1" applyFont="1" applyFill="1" applyAlignment="1">
      <alignment horizontal="center" vertical="center" wrapText="1"/>
    </xf>
    <xf numFmtId="3" fontId="16" fillId="0" borderId="0" xfId="9" applyNumberFormat="1" applyAlignment="1">
      <alignment horizontal="center"/>
    </xf>
    <xf numFmtId="9" fontId="16" fillId="0" borderId="0" xfId="2" applyFont="1" applyAlignment="1">
      <alignment horizontal="center"/>
    </xf>
    <xf numFmtId="0" fontId="24" fillId="27" borderId="0" xfId="9" applyFont="1" applyFill="1" applyBorder="1" applyAlignment="1">
      <alignment horizontal="center" vertical="center" wrapText="1"/>
    </xf>
    <xf numFmtId="0" fontId="25" fillId="27" borderId="0" xfId="9" applyFont="1" applyFill="1" applyBorder="1" applyAlignment="1">
      <alignment horizontal="center" vertical="center" wrapText="1"/>
    </xf>
    <xf numFmtId="3" fontId="16" fillId="28" borderId="0" xfId="9" quotePrefix="1" applyNumberFormat="1" applyFill="1" applyBorder="1" applyAlignment="1">
      <alignment horizontal="center" vertical="center" wrapText="1"/>
    </xf>
    <xf numFmtId="9" fontId="16" fillId="28" borderId="0" xfId="2" quotePrefix="1" applyFont="1" applyFill="1" applyBorder="1" applyAlignment="1">
      <alignment horizontal="center" vertical="center" wrapText="1"/>
    </xf>
    <xf numFmtId="3" fontId="20" fillId="28" borderId="0" xfId="9" applyNumberFormat="1" applyFont="1" applyFill="1" applyBorder="1" applyAlignment="1">
      <alignment horizontal="center" vertical="center" wrapText="1"/>
    </xf>
    <xf numFmtId="0" fontId="16" fillId="28" borderId="0" xfId="9" applyFill="1" applyAlignment="1">
      <alignment horizontal="center" vertical="center" wrapText="1"/>
    </xf>
    <xf numFmtId="3" fontId="16" fillId="29" borderId="0" xfId="9" quotePrefix="1" applyNumberFormat="1" applyFill="1" applyBorder="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164" fontId="16" fillId="28" borderId="0" xfId="9" applyNumberFormat="1" applyFill="1" applyBorder="1" applyAlignment="1">
      <alignment horizontal="center" vertical="center" wrapText="1"/>
    </xf>
    <xf numFmtId="0" fontId="23" fillId="27" borderId="0" xfId="9" applyFont="1" applyFill="1" applyBorder="1" applyAlignment="1">
      <alignment horizontal="center" vertical="center"/>
    </xf>
    <xf numFmtId="10" fontId="16" fillId="24" borderId="0" xfId="9" applyNumberFormat="1" applyFill="1" applyBorder="1" applyAlignment="1">
      <alignment horizontal="center" vertical="center" wrapText="1"/>
    </xf>
    <xf numFmtId="0" fontId="18" fillId="30" borderId="0" xfId="9" applyFont="1" applyFill="1" applyAlignment="1">
      <alignment horizontal="left" vertical="center"/>
    </xf>
    <xf numFmtId="0" fontId="18" fillId="30" borderId="0" xfId="9" applyFont="1" applyFill="1" applyAlignment="1">
      <alignment horizontal="center" vertical="center" wrapText="1"/>
    </xf>
    <xf numFmtId="0" fontId="25" fillId="27" borderId="0" xfId="9" applyFont="1" applyFill="1" applyBorder="1" applyAlignment="1">
      <alignment horizontal="left" vertical="center"/>
    </xf>
    <xf numFmtId="0" fontId="0" fillId="0" borderId="0" xfId="0" applyFont="1" applyAlignment="1">
      <alignment vertical="center" wrapText="1"/>
    </xf>
    <xf numFmtId="0" fontId="27" fillId="17" borderId="18" xfId="0" applyFont="1" applyFill="1" applyBorder="1" applyAlignment="1">
      <alignment horizontal="left" vertical="center" wrapText="1"/>
    </xf>
    <xf numFmtId="0" fontId="28" fillId="11" borderId="19" xfId="0" applyFont="1" applyFill="1" applyBorder="1" applyAlignment="1">
      <alignment horizontal="right" vertical="center" wrapText="1"/>
    </xf>
    <xf numFmtId="0" fontId="27" fillId="17" borderId="20" xfId="0" applyFont="1" applyFill="1" applyBorder="1" applyAlignment="1">
      <alignment horizontal="left" vertical="center" wrapText="1"/>
    </xf>
    <xf numFmtId="0" fontId="28" fillId="11" borderId="17" xfId="0" applyFont="1" applyFill="1" applyBorder="1" applyAlignment="1">
      <alignment horizontal="right" vertical="center" wrapText="1"/>
    </xf>
    <xf numFmtId="0" fontId="26" fillId="0" borderId="0" xfId="0" applyFont="1"/>
    <xf numFmtId="0" fontId="29" fillId="17" borderId="20" xfId="0" applyFont="1" applyFill="1" applyBorder="1" applyAlignment="1">
      <alignment horizontal="left" vertical="center" wrapText="1"/>
    </xf>
    <xf numFmtId="0" fontId="30" fillId="11" borderId="17" xfId="0" applyFont="1" applyFill="1" applyBorder="1" applyAlignment="1">
      <alignment horizontal="right" vertical="center" wrapText="1"/>
    </xf>
    <xf numFmtId="0" fontId="8" fillId="0" borderId="0" xfId="0" applyFont="1"/>
    <xf numFmtId="0" fontId="31" fillId="11" borderId="19" xfId="0" applyFont="1" applyFill="1" applyBorder="1" applyAlignment="1">
      <alignment horizontal="right" vertical="center" wrapText="1"/>
    </xf>
    <xf numFmtId="0" fontId="31" fillId="11" borderId="17" xfId="0" applyFont="1" applyFill="1" applyBorder="1" applyAlignment="1">
      <alignment horizontal="right" vertical="center" wrapText="1"/>
    </xf>
    <xf numFmtId="0" fontId="32" fillId="0" borderId="0" xfId="0" applyFont="1"/>
    <xf numFmtId="1" fontId="9" fillId="0" borderId="0" xfId="0" applyNumberFormat="1" applyFont="1" applyAlignment="1">
      <alignment horizontal="right" vertical="center" wrapText="1"/>
    </xf>
    <xf numFmtId="2" fontId="9" fillId="0" borderId="0" xfId="0" applyNumberFormat="1" applyFont="1" applyAlignment="1">
      <alignment horizontal="right" vertical="center" wrapText="1"/>
    </xf>
    <xf numFmtId="1" fontId="9" fillId="0" borderId="0" xfId="0" applyNumberFormat="1" applyFont="1" applyAlignment="1">
      <alignment horizontal="left" vertical="center"/>
    </xf>
    <xf numFmtId="0" fontId="32" fillId="0" borderId="0" xfId="0" applyFont="1" applyAlignment="1">
      <alignment horizontal="right"/>
    </xf>
    <xf numFmtId="1" fontId="33" fillId="0" borderId="0" xfId="0" applyNumberFormat="1" applyFont="1" applyAlignment="1">
      <alignment horizontal="left" vertical="center"/>
    </xf>
    <xf numFmtId="1" fontId="34" fillId="0" borderId="0" xfId="0" applyNumberFormat="1" applyFont="1" applyAlignment="1">
      <alignment horizontal="right" vertical="center" wrapText="1"/>
    </xf>
    <xf numFmtId="0" fontId="0" fillId="28" borderId="0" xfId="0" applyFill="1"/>
    <xf numFmtId="0" fontId="0" fillId="0" borderId="0" xfId="0" quotePrefix="1"/>
    <xf numFmtId="1" fontId="2" fillId="7" borderId="0" xfId="5" applyNumberFormat="1" applyBorder="1" applyAlignment="1">
      <alignment horizontal="right" vertical="center" wrapText="1"/>
    </xf>
    <xf numFmtId="1" fontId="5" fillId="7" borderId="0" xfId="5" applyNumberFormat="1" applyFont="1" applyBorder="1"/>
    <xf numFmtId="9" fontId="0" fillId="0" borderId="0" xfId="2" applyFont="1" applyAlignment="1">
      <alignment horizontal="left"/>
    </xf>
    <xf numFmtId="0" fontId="0" fillId="31" borderId="0" xfId="0" applyFill="1" applyAlignment="1"/>
    <xf numFmtId="0" fontId="0" fillId="0" borderId="0" xfId="0" applyFont="1" applyAlignment="1"/>
    <xf numFmtId="10" fontId="0" fillId="0" borderId="0" xfId="2" applyNumberFormat="1" applyFont="1"/>
    <xf numFmtId="167" fontId="0" fillId="0" borderId="0" xfId="2" applyNumberFormat="1" applyFont="1"/>
    <xf numFmtId="0" fontId="0" fillId="0" borderId="0" xfId="0" quotePrefix="1" applyAlignment="1">
      <alignment horizontal="left"/>
    </xf>
    <xf numFmtId="0" fontId="42" fillId="39" borderId="22" xfId="10" applyFont="1" applyFill="1" applyBorder="1" applyAlignment="1">
      <alignment horizontal="left" vertical="center" wrapText="1" indent="2"/>
    </xf>
    <xf numFmtId="0" fontId="42" fillId="39" borderId="22" xfId="10" applyFont="1" applyFill="1" applyBorder="1" applyAlignment="1">
      <alignment horizontal="left" vertical="center" wrapText="1" indent="5"/>
    </xf>
    <xf numFmtId="0" fontId="42" fillId="39" borderId="22" xfId="10" applyFont="1" applyFill="1" applyBorder="1" applyAlignment="1">
      <alignment horizontal="center" vertical="center" wrapText="1"/>
    </xf>
    <xf numFmtId="0" fontId="42" fillId="39" borderId="22" xfId="10" applyFont="1" applyFill="1" applyBorder="1" applyAlignment="1">
      <alignment horizontal="left" vertical="center" wrapText="1"/>
    </xf>
    <xf numFmtId="0" fontId="37" fillId="39" borderId="22" xfId="10" applyFont="1" applyFill="1" applyBorder="1" applyAlignment="1">
      <alignment horizontal="left" vertical="center" wrapText="1"/>
    </xf>
    <xf numFmtId="0" fontId="37" fillId="39" borderId="22" xfId="10" applyFont="1" applyFill="1" applyBorder="1" applyAlignment="1">
      <alignment horizontal="center" vertical="center" wrapText="1"/>
    </xf>
    <xf numFmtId="14" fontId="0" fillId="0" borderId="0" xfId="0" quotePrefix="1" applyNumberFormat="1" applyAlignment="1"/>
    <xf numFmtId="0" fontId="0" fillId="40" borderId="0" xfId="0" applyFill="1" applyAlignment="1"/>
    <xf numFmtId="3" fontId="20" fillId="0" borderId="0" xfId="9" applyNumberFormat="1" applyFont="1" applyAlignment="1">
      <alignment horizontal="left" vertical="center"/>
    </xf>
    <xf numFmtId="0" fontId="20" fillId="0" borderId="0" xfId="9" applyFont="1" applyAlignment="1">
      <alignment horizontal="left" vertical="center"/>
    </xf>
    <xf numFmtId="0" fontId="20" fillId="0" borderId="11" xfId="9" quotePrefix="1" applyFont="1" applyBorder="1" applyAlignment="1">
      <alignment horizontal="center" vertical="center" wrapText="1"/>
    </xf>
    <xf numFmtId="0" fontId="20" fillId="0" borderId="0" xfId="9" quotePrefix="1" applyFont="1" applyAlignment="1">
      <alignment wrapText="1"/>
    </xf>
    <xf numFmtId="3" fontId="16" fillId="0" borderId="0" xfId="9" applyNumberFormat="1" applyAlignment="1">
      <alignment vertical="top"/>
    </xf>
    <xf numFmtId="0" fontId="20" fillId="21" borderId="7" xfId="9" applyFont="1" applyFill="1" applyBorder="1" applyAlignment="1">
      <alignment horizontal="center" vertical="center" wrapText="1"/>
    </xf>
    <xf numFmtId="0" fontId="16" fillId="0" borderId="22" xfId="9" applyBorder="1" applyAlignment="1">
      <alignment vertical="center" wrapText="1"/>
    </xf>
    <xf numFmtId="0" fontId="16" fillId="0" borderId="0" xfId="9" applyAlignment="1">
      <alignment horizontal="center" vertical="center" wrapText="1"/>
    </xf>
    <xf numFmtId="0" fontId="16" fillId="0" borderId="6" xfId="9" applyBorder="1" applyAlignment="1">
      <alignment horizontal="center" vertical="center" wrapText="1"/>
    </xf>
    <xf numFmtId="0" fontId="16" fillId="0" borderId="8" xfId="9" applyBorder="1" applyAlignment="1">
      <alignment horizontal="center" vertical="center" wrapText="1"/>
    </xf>
    <xf numFmtId="0" fontId="20" fillId="0" borderId="7" xfId="9" applyFont="1" applyBorder="1" applyAlignment="1">
      <alignment horizontal="center" vertical="center" wrapText="1"/>
    </xf>
    <xf numFmtId="0" fontId="20" fillId="0" borderId="0" xfId="9" applyFont="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0" xfId="9" applyAlignment="1">
      <alignment horizontal="center" wrapText="1"/>
    </xf>
    <xf numFmtId="0" fontId="16" fillId="0" borderId="26" xfId="9" applyBorder="1" applyAlignment="1">
      <alignment vertical="top"/>
    </xf>
    <xf numFmtId="0" fontId="43" fillId="0" borderId="4" xfId="9" applyFont="1" applyBorder="1" applyAlignment="1">
      <alignment horizontal="center" vertical="center" wrapText="1"/>
    </xf>
    <xf numFmtId="0" fontId="43" fillId="0" borderId="7" xfId="9" applyFont="1" applyBorder="1" applyAlignment="1">
      <alignment horizontal="center" vertical="center" wrapText="1"/>
    </xf>
    <xf numFmtId="0" fontId="43" fillId="0" borderId="9" xfId="9" applyFont="1" applyBorder="1" applyAlignment="1">
      <alignment horizontal="center" vertical="center" wrapText="1"/>
    </xf>
    <xf numFmtId="0" fontId="16" fillId="0" borderId="10" xfId="9" applyBorder="1" applyAlignment="1">
      <alignment horizontal="center" vertical="center" wrapText="1"/>
    </xf>
    <xf numFmtId="0" fontId="16" fillId="0" borderId="11" xfId="9" applyBorder="1" applyAlignment="1">
      <alignment horizontal="center" vertical="center" wrapText="1"/>
    </xf>
    <xf numFmtId="0" fontId="0" fillId="0" borderId="0" xfId="0" applyFont="1" applyAlignment="1">
      <alignment horizontal="left"/>
    </xf>
    <xf numFmtId="0" fontId="2" fillId="41" borderId="0" xfId="24" applyAlignment="1"/>
    <xf numFmtId="0" fontId="15" fillId="0" borderId="0" xfId="0" applyFont="1" applyAlignment="1">
      <alignment horizontal="center" vertical="center"/>
    </xf>
    <xf numFmtId="0" fontId="19" fillId="20" borderId="0" xfId="9" applyFont="1" applyFill="1" applyAlignment="1">
      <alignment horizontal="center" vertical="center" wrapText="1"/>
    </xf>
    <xf numFmtId="0" fontId="16" fillId="0" borderId="0" xfId="9" applyAlignment="1">
      <alignment horizontal="center" vertical="center" wrapText="1"/>
    </xf>
    <xf numFmtId="0" fontId="20" fillId="0" borderId="0" xfId="9" applyFont="1" applyAlignment="1">
      <alignment horizontal="center" vertical="center" wrapText="1"/>
    </xf>
    <xf numFmtId="0" fontId="16" fillId="0" borderId="0" xfId="9" applyAlignment="1">
      <alignment horizontal="center" wrapText="1"/>
    </xf>
    <xf numFmtId="0" fontId="20" fillId="0" borderId="7" xfId="9" applyFont="1" applyBorder="1" applyAlignment="1">
      <alignment horizontal="center" vertical="center" wrapText="1"/>
    </xf>
    <xf numFmtId="0" fontId="16" fillId="0" borderId="4" xfId="9" applyBorder="1" applyAlignment="1">
      <alignment horizontal="center" vertical="center" wrapText="1"/>
    </xf>
    <xf numFmtId="0" fontId="16" fillId="0" borderId="5" xfId="9" applyBorder="1" applyAlignment="1">
      <alignment horizontal="center" vertical="center" wrapText="1"/>
    </xf>
    <xf numFmtId="0" fontId="16" fillId="0" borderId="6" xfId="9" applyBorder="1" applyAlignment="1">
      <alignment horizontal="center" vertical="center" wrapText="1"/>
    </xf>
    <xf numFmtId="0" fontId="16" fillId="0" borderId="14" xfId="9" applyBorder="1" applyAlignment="1">
      <alignment horizontal="center" vertical="center" wrapText="1"/>
    </xf>
    <xf numFmtId="0" fontId="16" fillId="0" borderId="15" xfId="9" applyBorder="1" applyAlignment="1">
      <alignment horizontal="center" vertical="center" wrapText="1"/>
    </xf>
    <xf numFmtId="0" fontId="20" fillId="0" borderId="14" xfId="9" applyFont="1" applyBorder="1" applyAlignment="1">
      <alignment horizontal="center" vertical="center" wrapText="1"/>
    </xf>
    <xf numFmtId="0" fontId="16" fillId="0" borderId="7" xfId="9" applyBorder="1" applyAlignment="1">
      <alignment horizontal="center" vertical="center" wrapText="1"/>
    </xf>
    <xf numFmtId="0" fontId="16" fillId="0" borderId="15" xfId="9" applyBorder="1" applyAlignment="1">
      <alignment horizontal="center" wrapText="1"/>
    </xf>
    <xf numFmtId="0" fontId="20" fillId="0" borderId="4" xfId="9" applyFont="1" applyBorder="1" applyAlignment="1">
      <alignment horizontal="center" vertical="center" wrapText="1"/>
    </xf>
    <xf numFmtId="0" fontId="20" fillId="0" borderId="6" xfId="9" applyFont="1" applyBorder="1" applyAlignment="1">
      <alignment horizontal="center" vertical="center" wrapText="1"/>
    </xf>
    <xf numFmtId="0" fontId="20" fillId="0" borderId="8" xfId="9" applyFont="1" applyBorder="1" applyAlignment="1">
      <alignment horizontal="center" vertical="center" wrapText="1"/>
    </xf>
    <xf numFmtId="0" fontId="20" fillId="0" borderId="15" xfId="9" applyFont="1" applyBorder="1" applyAlignment="1">
      <alignment horizontal="center" vertical="center" wrapText="1"/>
    </xf>
    <xf numFmtId="0" fontId="16" fillId="0" borderId="8" xfId="9" applyBorder="1" applyAlignment="1">
      <alignment horizontal="center" vertical="center" wrapText="1"/>
    </xf>
    <xf numFmtId="0" fontId="18" fillId="0" borderId="4" xfId="9" applyFont="1" applyBorder="1" applyAlignment="1">
      <alignment horizontal="center" vertical="center" wrapText="1"/>
    </xf>
    <xf numFmtId="0" fontId="20" fillId="0" borderId="5" xfId="9" applyFont="1" applyBorder="1" applyAlignment="1">
      <alignment horizontal="center" vertical="center" wrapText="1"/>
    </xf>
    <xf numFmtId="0" fontId="19" fillId="20" borderId="8" xfId="9" applyFont="1" applyFill="1" applyBorder="1" applyAlignment="1">
      <alignment horizontal="center" vertical="center" wrapText="1"/>
    </xf>
    <xf numFmtId="0" fontId="16" fillId="0" borderId="21" xfId="9" applyBorder="1" applyAlignment="1">
      <alignment horizontal="center" vertical="center" wrapText="1"/>
    </xf>
    <xf numFmtId="0" fontId="16" fillId="0" borderId="27" xfId="9" applyBorder="1" applyAlignment="1">
      <alignment horizontal="center" vertical="center" wrapText="1"/>
    </xf>
    <xf numFmtId="0" fontId="16" fillId="0" borderId="23" xfId="9" applyBorder="1" applyAlignment="1">
      <alignment horizontal="center" vertical="center" wrapText="1"/>
    </xf>
    <xf numFmtId="0" fontId="5" fillId="28" borderId="0" xfId="0" applyFont="1" applyFill="1" applyAlignment="1">
      <alignment horizontal="center"/>
    </xf>
  </cellXfs>
  <cellStyles count="25">
    <cellStyle name="20% - Accent1" xfId="5" builtinId="30"/>
    <cellStyle name="20% - Accent5" xfId="6" builtinId="46"/>
    <cellStyle name="20% - Accent6" xfId="8" builtinId="50"/>
    <cellStyle name="40% - Accent2" xfId="24" builtinId="35"/>
    <cellStyle name="40% - Accent5" xfId="7" builtinId="47"/>
    <cellStyle name="Accent1 2" xfId="11" xr:uid="{0A3A75AF-993A-47C3-8975-8D0C95F3F98A}"/>
    <cellStyle name="Accent2 2" xfId="12" xr:uid="{8FBBE478-69DE-47F4-AF51-A108D902B726}"/>
    <cellStyle name="Accent3 2" xfId="13" xr:uid="{21CAD319-31EF-49AF-BCE2-3C4A0D87CEF2}"/>
    <cellStyle name="Accent4 2" xfId="14" xr:uid="{79C5883D-0CE3-4724-8315-92C2937E45B0}"/>
    <cellStyle name="Accent5 2" xfId="15" xr:uid="{826671FB-5AF0-40DB-BCE5-40D882D95436}"/>
    <cellStyle name="Accent6 2" xfId="16" xr:uid="{7AEB6FD9-0195-42D2-B1BD-732DFC96FB2B}"/>
    <cellStyle name="Commentaire" xfId="17" xr:uid="{BE615308-7905-4FA2-9798-F55F293AF331}"/>
    <cellStyle name="Good" xfId="3" builtinId="26"/>
    <cellStyle name="Heading" xfId="18" xr:uid="{DC1E7A10-CF27-459A-AE02-1FE9C5E60297}"/>
    <cellStyle name="Heading1" xfId="19" xr:uid="{0E84A34B-F2E1-4971-ABA6-E73FAFE4CE2E}"/>
    <cellStyle name="Hyperlink" xfId="1" builtinId="8"/>
    <cellStyle name="Neutral" xfId="4" builtinId="28"/>
    <cellStyle name="Normal" xfId="0" builtinId="0"/>
    <cellStyle name="Normal 2" xfId="9" xr:uid="{0FC1AB43-CC1A-4D12-A248-B40BC8CE5C84}"/>
    <cellStyle name="Normal 3" xfId="10" xr:uid="{A048B008-CB23-4F44-9CAE-D25ED0F8349C}"/>
    <cellStyle name="Percent" xfId="2" builtinId="5"/>
    <cellStyle name="Result" xfId="20" xr:uid="{21EBA89B-5273-4495-9381-F3D0E901089C}"/>
    <cellStyle name="Result2" xfId="21" xr:uid="{1E8B00D8-C7D8-4EEA-AC12-42D4308EAB9E}"/>
    <cellStyle name="Titre 1" xfId="22" xr:uid="{2EC1ADBA-FC67-433B-848E-4622178E36A5}"/>
    <cellStyle name="Total 2" xfId="23" xr:uid="{891402BF-FD25-4BCC-A75F-C3D60EE3F755}"/>
  </cellStyles>
  <dxfs count="6">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E84EA9A2-3873-4FCA-865E-7EA331258A71}" autoFormatId="16" applyNumberFormats="0" applyBorderFormats="0" applyFontFormats="0" applyPatternFormats="0" applyAlignmentFormats="0" applyWidthHeightFormats="0">
  <queryTableRefresh nextId="11" unboundColumnsRight="1">
    <queryTableFields count="5">
      <queryTableField id="1" name="COD_VAR" tableColumnId="1"/>
      <queryTableField id="2" name="LIB_VAR" tableColumnId="2"/>
      <queryTableField id="3" name="LIB_VAR_LONG" tableColumnId="3"/>
      <queryTableField id="6" name="TYPE_VAR" tableColumnId="6"/>
      <queryTableField id="10" dataBound="0" tableColumnId="10"/>
    </queryTableFields>
    <queryTableDeletedFields count="5">
      <deletedField name="COD_MOD"/>
      <deletedField name="LIB_MOD"/>
      <deletedField name="LONG_VAR"/>
      <deletedField name="THEME"/>
      <deletedField name="SOURCE"/>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6FD16A-59B7-4806-B899-D827F3301C0F}" name="meta_dossier_complet" displayName="meta_dossier_complet" ref="B1:F1891" tableType="queryTable" totalsRowShown="0">
  <autoFilter ref="B1:F1891" xr:uid="{04D0FE3E-B1D6-4BD0-BF30-25780F7E2A9A}"/>
  <tableColumns count="5">
    <tableColumn id="1" xr3:uid="{E8732494-45D7-407C-A1C5-FBEBB7EA3116}" uniqueName="1" name="COD_VAR" queryTableFieldId="1" dataDxfId="5"/>
    <tableColumn id="2" xr3:uid="{E7C424E6-1B48-4291-AD45-30260C4E79BC}" uniqueName="2" name="LIB_VAR" queryTableFieldId="2" dataDxfId="4"/>
    <tableColumn id="3" xr3:uid="{ADDA7D1D-9F09-491E-84FE-7660A709BEE7}" uniqueName="3" name="LIB_VAR_LONG" queryTableFieldId="3" dataDxfId="3"/>
    <tableColumn id="6" xr3:uid="{EACD6FD2-E4E2-43FB-9943-7EDA6ED25676}" uniqueName="6" name="TYPE_VAR" queryTableFieldId="6" dataDxfId="2"/>
    <tableColumn id="10" xr3:uid="{6DE347E6-72DB-44FD-9AB9-921A04CB396B}" uniqueName="10" name="Column1" queryTableFieldId="10" dataDxfId="1">
      <calculatedColumnFormula>"dossierComplet['"&amp;meta_dossier_complet[[#This Row],[COD_VAR]]&amp;"'][code_insee]"</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vigibati.fr/?commune.f=%3D+%22NOM_COMMUNE%22+%20-%20+%22CODE_POSTAL%22+&amp;map.z=14&amp;map.c=12022302133321312221211&amp;map.f=0" TargetMode="External"/><Relationship Id="rId7" Type="http://schemas.openxmlformats.org/officeDocument/2006/relationships/printerSettings" Target="../printerSettings/printerSettings1.bin"/><Relationship Id="rId2" Type="http://schemas.openxmlformats.org/officeDocument/2006/relationships/hyperlink" Target="https://www.insee.fr/fr/statistiques" TargetMode="External"/><Relationship Id="rId1" Type="http://schemas.openxmlformats.org/officeDocument/2006/relationships/hyperlink" Target="https://www.geoportail.gouv.fr/embed/visu.html?c=6.99508,43.5991&amp;amp;z=0.00012136999453139198&amp;amp;l=ORTHOIMAGERY.ORTHOPHOTOS::GEOPORTAIL:OGC:WMTS(1)&amp;amp;l=CADASTRALPARCELS.PARCELS::GEOPORTAIL:OGC:WMTS(1)&amp;amp;l=ADMINISTRATIVEUNITS.BOUNDARIES::GEOPORTAIL:OGC:WMTS(1)&amp;amp;permalink=yes" TargetMode="External"/><Relationship Id="rId6" Type="http://schemas.openxmlformats.org/officeDocument/2006/relationships/hyperlink" Target="https://www.google.com/search?q=cannes+pays+de+lerins" TargetMode="External"/><Relationship Id="rId5" Type="http://schemas.openxmlformats.org/officeDocument/2006/relationships/hyperlink" Target="https://www.linternaute.com/ville/alpes-maritimes/departement-06" TargetMode="External"/><Relationship Id="rId4" Type="http://schemas.openxmlformats.org/officeDocument/2006/relationships/hyperlink" Target="https://ville-data.com/Mougins-06250.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bjectif-zan.com/" TargetMode="External"/><Relationship Id="rId1" Type="http://schemas.openxmlformats.org/officeDocument/2006/relationships/hyperlink" Target="https://www.objectif-zan.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javascript:OnSelectChildren(0,1);" TargetMode="External"/><Relationship Id="rId2" Type="http://schemas.openxmlformats.org/officeDocument/2006/relationships/hyperlink" Target="javascript:OnSelectChildren(0,0);" TargetMode="External"/><Relationship Id="rId1" Type="http://schemas.openxmlformats.org/officeDocument/2006/relationships/hyperlink" Target="javascript:OnTableSummary();" TargetMode="External"/><Relationship Id="rId6" Type="http://schemas.openxmlformats.org/officeDocument/2006/relationships/printerSettings" Target="../printerSettings/printerSettings6.bin"/><Relationship Id="rId5" Type="http://schemas.openxmlformats.org/officeDocument/2006/relationships/hyperlink" Target="javascript:OnSelectChildren(0,3);" TargetMode="External"/><Relationship Id="rId4" Type="http://schemas.openxmlformats.org/officeDocument/2006/relationships/hyperlink" Target="javascript:OnSelectChildren(0,2);"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9156-BBAC-421A-B1E9-73DF08AFB78D}">
  <dimension ref="A1:AD398"/>
  <sheetViews>
    <sheetView topLeftCell="A60" zoomScaleNormal="100" workbookViewId="0">
      <selection activeCell="A79" sqref="A79"/>
    </sheetView>
  </sheetViews>
  <sheetFormatPr defaultRowHeight="15"/>
  <cols>
    <col min="1" max="1" width="32.5703125" style="1" customWidth="1"/>
    <col min="2" max="2" width="64.28515625" style="1" customWidth="1"/>
    <col min="3" max="3" width="10.5703125" style="1" customWidth="1"/>
    <col min="4" max="4" width="9.140625" style="1"/>
    <col min="5" max="5" width="57.42578125" style="1" customWidth="1"/>
    <col min="6" max="6" width="9.140625" style="1"/>
    <col min="7" max="7" width="11.85546875" style="1" bestFit="1" customWidth="1"/>
    <col min="8" max="16384" width="9.140625" style="1"/>
  </cols>
  <sheetData>
    <row r="1" spans="1:11">
      <c r="A1" s="1" t="s">
        <v>1</v>
      </c>
      <c r="B1" s="1" t="s">
        <v>3</v>
      </c>
      <c r="C1" s="1" t="s">
        <v>4</v>
      </c>
      <c r="D1" s="1" t="s">
        <v>5</v>
      </c>
      <c r="E1" s="1" t="s">
        <v>6670</v>
      </c>
      <c r="F1" s="1" t="s">
        <v>6</v>
      </c>
      <c r="G1" s="1" t="s">
        <v>381</v>
      </c>
    </row>
    <row r="2" spans="1:11">
      <c r="A2" s="4" t="s">
        <v>1002</v>
      </c>
      <c r="B2" s="4"/>
      <c r="C2" s="4"/>
      <c r="D2" s="4"/>
      <c r="E2" s="5"/>
      <c r="F2" s="4"/>
      <c r="G2" s="4"/>
      <c r="H2" s="4"/>
      <c r="I2" s="4"/>
      <c r="J2" s="4"/>
      <c r="K2" s="4"/>
    </row>
    <row r="3" spans="1:11">
      <c r="A3" s="1" t="s">
        <v>205</v>
      </c>
      <c r="B3" s="1" t="s">
        <v>205</v>
      </c>
      <c r="C3" s="1" t="s">
        <v>22</v>
      </c>
      <c r="D3" s="1" t="s">
        <v>18</v>
      </c>
      <c r="E3" s="3" t="s">
        <v>204</v>
      </c>
      <c r="F3" s="1" t="s">
        <v>19</v>
      </c>
    </row>
    <row r="4" spans="1:11">
      <c r="A4" s="1" t="s">
        <v>22</v>
      </c>
      <c r="B4" s="1" t="s">
        <v>22</v>
      </c>
      <c r="C4" s="1" t="s">
        <v>22</v>
      </c>
      <c r="D4" s="1" t="s">
        <v>9</v>
      </c>
      <c r="E4" s="3">
        <v>5</v>
      </c>
      <c r="F4" s="1" t="s">
        <v>19</v>
      </c>
    </row>
    <row r="5" spans="1:11">
      <c r="A5" s="1" t="s">
        <v>24</v>
      </c>
      <c r="B5" s="1" t="s">
        <v>24</v>
      </c>
      <c r="C5" s="1" t="s">
        <v>22</v>
      </c>
      <c r="D5" s="1" t="s">
        <v>9</v>
      </c>
      <c r="E5" s="2" t="s">
        <v>187</v>
      </c>
      <c r="F5" s="1" t="s">
        <v>10</v>
      </c>
    </row>
    <row r="6" spans="1:11">
      <c r="E6" s="2"/>
    </row>
    <row r="7" spans="1:11" s="4" customFormat="1">
      <c r="A7" s="4" t="s">
        <v>403</v>
      </c>
      <c r="E7" s="5"/>
    </row>
    <row r="8" spans="1:11">
      <c r="A8" s="1" t="s">
        <v>352</v>
      </c>
      <c r="B8" s="1" t="s">
        <v>404</v>
      </c>
      <c r="C8" s="1" t="s">
        <v>7767</v>
      </c>
      <c r="D8" s="1" t="s">
        <v>18</v>
      </c>
      <c r="E8" s="2" t="s">
        <v>354</v>
      </c>
      <c r="F8" s="1" t="s">
        <v>19</v>
      </c>
      <c r="G8" s="1" t="s">
        <v>405</v>
      </c>
    </row>
    <row r="10" spans="1:11">
      <c r="A10" s="1" t="s">
        <v>331</v>
      </c>
      <c r="B10" s="1" t="s">
        <v>334</v>
      </c>
      <c r="C10" s="1" t="s">
        <v>7767</v>
      </c>
      <c r="D10" s="1" t="s">
        <v>18</v>
      </c>
      <c r="E10" s="1" t="s">
        <v>339</v>
      </c>
      <c r="F10" s="1" t="s">
        <v>339</v>
      </c>
    </row>
    <row r="11" spans="1:11">
      <c r="A11" s="1" t="s">
        <v>332</v>
      </c>
      <c r="B11" s="1" t="s">
        <v>336</v>
      </c>
      <c r="C11" s="1" t="s">
        <v>7767</v>
      </c>
      <c r="D11" s="1" t="s">
        <v>18</v>
      </c>
      <c r="E11" s="1" t="s">
        <v>407</v>
      </c>
      <c r="F11" s="1" t="s">
        <v>407</v>
      </c>
    </row>
    <row r="12" spans="1:11">
      <c r="A12" s="1" t="s">
        <v>333</v>
      </c>
      <c r="B12" s="1" t="s">
        <v>335</v>
      </c>
      <c r="C12" s="1" t="s">
        <v>7767</v>
      </c>
      <c r="D12" s="1" t="s">
        <v>18</v>
      </c>
      <c r="E12" s="1" t="s">
        <v>337</v>
      </c>
      <c r="F12" s="1" t="s">
        <v>337</v>
      </c>
    </row>
    <row r="13" spans="1:11">
      <c r="A13" s="1" t="s">
        <v>6668</v>
      </c>
      <c r="B13" s="1" t="s">
        <v>6667</v>
      </c>
      <c r="C13" s="1" t="s">
        <v>7767</v>
      </c>
      <c r="D13" s="1" t="s">
        <v>18</v>
      </c>
      <c r="E13" s="1" t="s">
        <v>6669</v>
      </c>
      <c r="F13" s="1" t="s">
        <v>6669</v>
      </c>
    </row>
    <row r="14" spans="1:11">
      <c r="A14" s="1" t="s">
        <v>346</v>
      </c>
      <c r="B14" s="1" t="s">
        <v>340</v>
      </c>
      <c r="C14" s="1" t="s">
        <v>7767</v>
      </c>
      <c r="D14" s="1" t="s">
        <v>18</v>
      </c>
      <c r="E14" s="1" t="s">
        <v>343</v>
      </c>
      <c r="F14" s="1" t="s">
        <v>343</v>
      </c>
    </row>
    <row r="15" spans="1:11">
      <c r="A15" s="1" t="s">
        <v>347</v>
      </c>
      <c r="B15" s="1" t="s">
        <v>341</v>
      </c>
      <c r="C15" s="1" t="s">
        <v>7767</v>
      </c>
      <c r="D15" s="1" t="s">
        <v>18</v>
      </c>
      <c r="E15" s="1" t="s">
        <v>345</v>
      </c>
      <c r="F15" s="1" t="s">
        <v>345</v>
      </c>
    </row>
    <row r="16" spans="1:11">
      <c r="A16" s="1" t="s">
        <v>348</v>
      </c>
      <c r="B16" s="1" t="s">
        <v>342</v>
      </c>
      <c r="C16" s="1" t="s">
        <v>7767</v>
      </c>
      <c r="D16" s="1" t="s">
        <v>18</v>
      </c>
      <c r="E16" s="1" t="s">
        <v>344</v>
      </c>
      <c r="F16" s="1" t="s">
        <v>344</v>
      </c>
    </row>
    <row r="17" spans="1:7">
      <c r="A17" s="1" t="s">
        <v>6657</v>
      </c>
      <c r="B17" s="1" t="s">
        <v>6656</v>
      </c>
      <c r="C17" s="1" t="s">
        <v>7767</v>
      </c>
      <c r="D17" s="1" t="s">
        <v>18</v>
      </c>
      <c r="E17" s="1" t="s">
        <v>6655</v>
      </c>
      <c r="F17" s="1" t="s">
        <v>6655</v>
      </c>
    </row>
    <row r="18" spans="1:7">
      <c r="A18" s="1" t="s">
        <v>8219</v>
      </c>
      <c r="B18" s="1" t="s">
        <v>8220</v>
      </c>
      <c r="C18" s="1" t="s">
        <v>7767</v>
      </c>
      <c r="D18" s="1" t="s">
        <v>18</v>
      </c>
      <c r="E18" s="1" t="s">
        <v>8221</v>
      </c>
      <c r="F18" s="1" t="s">
        <v>8221</v>
      </c>
    </row>
    <row r="20" spans="1:7" s="4" customFormat="1">
      <c r="A20" s="4" t="s">
        <v>6627</v>
      </c>
      <c r="E20" s="5"/>
    </row>
    <row r="21" spans="1:7">
      <c r="A21" t="s">
        <v>631</v>
      </c>
      <c r="B21" t="s">
        <v>632</v>
      </c>
      <c r="C21" t="s">
        <v>263</v>
      </c>
      <c r="D21" t="s">
        <v>18</v>
      </c>
      <c r="E21" t="s">
        <v>6628</v>
      </c>
      <c r="F21" t="s">
        <v>633</v>
      </c>
      <c r="G21" t="s">
        <v>6643</v>
      </c>
    </row>
    <row r="22" spans="1:7">
      <c r="A22" t="s">
        <v>634</v>
      </c>
      <c r="B22" t="s">
        <v>635</v>
      </c>
      <c r="C22" t="s">
        <v>263</v>
      </c>
      <c r="D22" t="s">
        <v>18</v>
      </c>
      <c r="E22" t="s">
        <v>6629</v>
      </c>
      <c r="F22" t="s">
        <v>19</v>
      </c>
      <c r="G22" t="s">
        <v>6643</v>
      </c>
    </row>
    <row r="23" spans="1:7">
      <c r="A23" t="s">
        <v>636</v>
      </c>
      <c r="B23" t="s">
        <v>637</v>
      </c>
      <c r="C23" t="s">
        <v>263</v>
      </c>
      <c r="D23" t="s">
        <v>18</v>
      </c>
      <c r="E23" t="s">
        <v>6630</v>
      </c>
      <c r="F23" t="s">
        <v>633</v>
      </c>
      <c r="G23" t="s">
        <v>6643</v>
      </c>
    </row>
    <row r="24" spans="1:7">
      <c r="A24" t="s">
        <v>638</v>
      </c>
      <c r="B24" t="s">
        <v>639</v>
      </c>
      <c r="C24" t="s">
        <v>263</v>
      </c>
      <c r="D24" t="s">
        <v>18</v>
      </c>
      <c r="E24" t="s">
        <v>6631</v>
      </c>
      <c r="F24" t="s">
        <v>633</v>
      </c>
      <c r="G24" t="s">
        <v>6643</v>
      </c>
    </row>
    <row r="25" spans="1:7">
      <c r="A25" t="s">
        <v>640</v>
      </c>
      <c r="B25" t="s">
        <v>6633</v>
      </c>
      <c r="C25" t="s">
        <v>263</v>
      </c>
      <c r="D25" t="s">
        <v>18</v>
      </c>
      <c r="E25" t="s">
        <v>6632</v>
      </c>
      <c r="F25" t="s">
        <v>499</v>
      </c>
      <c r="G25" t="s">
        <v>6643</v>
      </c>
    </row>
    <row r="26" spans="1:7">
      <c r="A26"/>
      <c r="B26"/>
      <c r="C26"/>
      <c r="D26"/>
      <c r="E26"/>
      <c r="F26"/>
      <c r="G26"/>
    </row>
    <row r="27" spans="1:7" s="4" customFormat="1">
      <c r="A27" s="4" t="s">
        <v>6623</v>
      </c>
      <c r="E27" s="5"/>
    </row>
    <row r="28" spans="1:7">
      <c r="A28" t="s">
        <v>642</v>
      </c>
      <c r="B28" t="s">
        <v>6624</v>
      </c>
      <c r="C28" t="s">
        <v>644</v>
      </c>
      <c r="D28" t="s">
        <v>18</v>
      </c>
      <c r="E28" t="s">
        <v>6634</v>
      </c>
      <c r="F28" t="s">
        <v>633</v>
      </c>
      <c r="G28" t="s">
        <v>6643</v>
      </c>
    </row>
    <row r="29" spans="1:7">
      <c r="A29" t="s">
        <v>645</v>
      </c>
      <c r="B29" t="s">
        <v>6625</v>
      </c>
      <c r="C29" t="s">
        <v>644</v>
      </c>
      <c r="D29" t="s">
        <v>18</v>
      </c>
      <c r="E29" t="s">
        <v>6635</v>
      </c>
      <c r="F29" t="s">
        <v>633</v>
      </c>
      <c r="G29" t="s">
        <v>6643</v>
      </c>
    </row>
    <row r="30" spans="1:7">
      <c r="A30" t="s">
        <v>647</v>
      </c>
      <c r="B30" t="s">
        <v>648</v>
      </c>
      <c r="C30" t="s">
        <v>644</v>
      </c>
      <c r="D30" t="s">
        <v>18</v>
      </c>
      <c r="E30" t="s">
        <v>6636</v>
      </c>
      <c r="F30" t="s">
        <v>633</v>
      </c>
      <c r="G30" t="s">
        <v>6643</v>
      </c>
    </row>
    <row r="31" spans="1:7">
      <c r="A31" t="s">
        <v>649</v>
      </c>
      <c r="B31" t="s">
        <v>650</v>
      </c>
      <c r="C31" t="s">
        <v>644</v>
      </c>
      <c r="D31" t="s">
        <v>9</v>
      </c>
      <c r="E31" t="s">
        <v>6637</v>
      </c>
      <c r="F31" t="s">
        <v>633</v>
      </c>
      <c r="G31" t="s">
        <v>6643</v>
      </c>
    </row>
    <row r="32" spans="1:7">
      <c r="A32" t="s">
        <v>651</v>
      </c>
      <c r="B32" t="s">
        <v>652</v>
      </c>
      <c r="C32" t="s">
        <v>644</v>
      </c>
      <c r="D32" t="s">
        <v>18</v>
      </c>
      <c r="E32" t="s">
        <v>6638</v>
      </c>
      <c r="F32" t="s">
        <v>633</v>
      </c>
      <c r="G32" t="s">
        <v>6643</v>
      </c>
    </row>
    <row r="33" spans="1:7">
      <c r="A33" t="s">
        <v>653</v>
      </c>
      <c r="B33" t="s">
        <v>654</v>
      </c>
      <c r="C33" t="s">
        <v>644</v>
      </c>
      <c r="D33" t="s">
        <v>18</v>
      </c>
      <c r="E33" t="s">
        <v>6639</v>
      </c>
      <c r="F33" t="s">
        <v>633</v>
      </c>
      <c r="G33" t="s">
        <v>6643</v>
      </c>
    </row>
    <row r="34" spans="1:7">
      <c r="A34" t="s">
        <v>655</v>
      </c>
      <c r="B34" t="s">
        <v>656</v>
      </c>
      <c r="C34" t="s">
        <v>644</v>
      </c>
      <c r="D34" t="s">
        <v>18</v>
      </c>
      <c r="E34" t="s">
        <v>6640</v>
      </c>
      <c r="F34" t="s">
        <v>633</v>
      </c>
      <c r="G34" t="s">
        <v>6643</v>
      </c>
    </row>
    <row r="35" spans="1:7">
      <c r="A35" t="s">
        <v>657</v>
      </c>
      <c r="B35" t="s">
        <v>6626</v>
      </c>
      <c r="C35" t="s">
        <v>644</v>
      </c>
      <c r="D35" t="s">
        <v>18</v>
      </c>
      <c r="E35" t="s">
        <v>6641</v>
      </c>
      <c r="F35" t="s">
        <v>633</v>
      </c>
      <c r="G35" t="s">
        <v>6643</v>
      </c>
    </row>
    <row r="36" spans="1:7">
      <c r="A36" t="s">
        <v>659</v>
      </c>
      <c r="B36" t="s">
        <v>660</v>
      </c>
      <c r="C36" t="s">
        <v>661</v>
      </c>
      <c r="D36" t="s">
        <v>18</v>
      </c>
      <c r="E36" t="s">
        <v>6642</v>
      </c>
      <c r="F36" t="s">
        <v>499</v>
      </c>
      <c r="G36" t="s">
        <v>6643</v>
      </c>
    </row>
    <row r="38" spans="1:7" s="4" customFormat="1">
      <c r="A38" s="4" t="s">
        <v>256</v>
      </c>
      <c r="E38" s="5"/>
    </row>
    <row r="39" spans="1:7">
      <c r="A39" s="1" t="s">
        <v>236</v>
      </c>
      <c r="B39" s="1" t="s">
        <v>255</v>
      </c>
      <c r="C39" s="1" t="s">
        <v>238</v>
      </c>
      <c r="D39" s="1" t="s">
        <v>18</v>
      </c>
      <c r="E39" s="1" t="s">
        <v>237</v>
      </c>
      <c r="F39" s="1" t="s">
        <v>19</v>
      </c>
    </row>
    <row r="40" spans="1:7">
      <c r="A40" s="1" t="s">
        <v>245</v>
      </c>
      <c r="B40" s="1" t="s">
        <v>254</v>
      </c>
      <c r="C40" s="1" t="s">
        <v>8</v>
      </c>
      <c r="D40" s="1" t="s">
        <v>18</v>
      </c>
      <c r="E40" s="1" t="s">
        <v>239</v>
      </c>
      <c r="F40" s="1" t="s">
        <v>19</v>
      </c>
    </row>
    <row r="41" spans="1:7">
      <c r="A41" s="1" t="s">
        <v>246</v>
      </c>
      <c r="B41" s="1" t="s">
        <v>253</v>
      </c>
      <c r="C41" s="1" t="s">
        <v>28</v>
      </c>
      <c r="D41" s="1" t="s">
        <v>18</v>
      </c>
      <c r="E41" s="1" t="s">
        <v>240</v>
      </c>
      <c r="F41" s="1" t="s">
        <v>19</v>
      </c>
    </row>
    <row r="42" spans="1:7">
      <c r="A42" s="1" t="s">
        <v>248</v>
      </c>
      <c r="B42" s="1" t="s">
        <v>252</v>
      </c>
      <c r="C42" s="1" t="s">
        <v>661</v>
      </c>
      <c r="D42" s="1" t="s">
        <v>18</v>
      </c>
      <c r="E42" s="1" t="s">
        <v>241</v>
      </c>
      <c r="F42" s="1" t="s">
        <v>19</v>
      </c>
    </row>
    <row r="43" spans="1:7">
      <c r="A43" s="1" t="s">
        <v>247</v>
      </c>
      <c r="B43" s="1" t="s">
        <v>251</v>
      </c>
      <c r="C43" s="1" t="s">
        <v>661</v>
      </c>
      <c r="D43" s="1" t="s">
        <v>18</v>
      </c>
      <c r="E43" s="1" t="s">
        <v>242</v>
      </c>
      <c r="F43" s="1" t="s">
        <v>19</v>
      </c>
    </row>
    <row r="44" spans="1:7">
      <c r="A44" s="1" t="s">
        <v>249</v>
      </c>
      <c r="B44" s="1" t="s">
        <v>250</v>
      </c>
      <c r="C44" s="1" t="s">
        <v>661</v>
      </c>
      <c r="D44" s="1" t="s">
        <v>18</v>
      </c>
      <c r="E44" s="1" t="s">
        <v>243</v>
      </c>
      <c r="F44" s="1" t="s">
        <v>19</v>
      </c>
    </row>
    <row r="45" spans="1:7">
      <c r="E45" s="6"/>
    </row>
    <row r="46" spans="1:7">
      <c r="A46" s="1" t="s">
        <v>6658</v>
      </c>
      <c r="B46" s="1" t="s">
        <v>6660</v>
      </c>
      <c r="C46" s="1" t="s">
        <v>7767</v>
      </c>
      <c r="D46" s="1" t="s">
        <v>18</v>
      </c>
      <c r="E46" t="s">
        <v>6664</v>
      </c>
      <c r="F46" t="s">
        <v>499</v>
      </c>
      <c r="G46" t="s">
        <v>6643</v>
      </c>
    </row>
    <row r="47" spans="1:7">
      <c r="A47" s="1" t="s">
        <v>6659</v>
      </c>
      <c r="B47" s="1" t="s">
        <v>6661</v>
      </c>
      <c r="C47" s="1" t="s">
        <v>7767</v>
      </c>
      <c r="D47" s="1" t="s">
        <v>18</v>
      </c>
      <c r="E47" t="s">
        <v>6665</v>
      </c>
      <c r="F47" t="s">
        <v>499</v>
      </c>
      <c r="G47" t="s">
        <v>6643</v>
      </c>
    </row>
    <row r="48" spans="1:7">
      <c r="A48" s="1" t="s">
        <v>6662</v>
      </c>
      <c r="B48" s="1" t="s">
        <v>6663</v>
      </c>
      <c r="C48" s="1" t="s">
        <v>7767</v>
      </c>
      <c r="D48" s="1" t="s">
        <v>18</v>
      </c>
      <c r="E48" t="s">
        <v>6666</v>
      </c>
      <c r="F48" t="s">
        <v>499</v>
      </c>
      <c r="G48" t="s">
        <v>6643</v>
      </c>
    </row>
    <row r="50" spans="1:6" s="4" customFormat="1">
      <c r="A50" s="4" t="s">
        <v>6579</v>
      </c>
      <c r="E50" s="5"/>
    </row>
    <row r="51" spans="1:6">
      <c r="A51" t="s">
        <v>666</v>
      </c>
      <c r="B51" t="s">
        <v>667</v>
      </c>
      <c r="C51" t="s">
        <v>661</v>
      </c>
      <c r="D51" t="s">
        <v>9</v>
      </c>
      <c r="E51" t="s">
        <v>6581</v>
      </c>
      <c r="F51" t="s">
        <v>10</v>
      </c>
    </row>
    <row r="52" spans="1:6">
      <c r="A52" t="s">
        <v>664</v>
      </c>
      <c r="B52" t="s">
        <v>665</v>
      </c>
      <c r="C52" t="s">
        <v>661</v>
      </c>
      <c r="D52" t="s">
        <v>9</v>
      </c>
      <c r="E52" t="s">
        <v>6584</v>
      </c>
      <c r="F52" t="s">
        <v>10</v>
      </c>
    </row>
    <row r="53" spans="1:6">
      <c r="A53" t="s">
        <v>662</v>
      </c>
      <c r="B53" t="s">
        <v>663</v>
      </c>
      <c r="C53" t="s">
        <v>661</v>
      </c>
      <c r="D53" t="s">
        <v>9</v>
      </c>
      <c r="E53" t="s">
        <v>6585</v>
      </c>
      <c r="F53" t="s">
        <v>10</v>
      </c>
    </row>
    <row r="54" spans="1:6">
      <c r="A54" t="s">
        <v>708</v>
      </c>
      <c r="B54" t="s">
        <v>709</v>
      </c>
      <c r="C54" t="s">
        <v>661</v>
      </c>
      <c r="D54" t="s">
        <v>9</v>
      </c>
      <c r="E54" t="s">
        <v>6586</v>
      </c>
      <c r="F54" t="s">
        <v>10</v>
      </c>
    </row>
    <row r="55" spans="1:6">
      <c r="A55" t="s">
        <v>714</v>
      </c>
      <c r="B55" t="s">
        <v>715</v>
      </c>
      <c r="C55" t="s">
        <v>661</v>
      </c>
      <c r="D55" t="s">
        <v>9</v>
      </c>
      <c r="E55" t="s">
        <v>6587</v>
      </c>
      <c r="F55" t="s">
        <v>10</v>
      </c>
    </row>
    <row r="56" spans="1:6">
      <c r="A56" t="s">
        <v>706</v>
      </c>
      <c r="B56" t="s">
        <v>707</v>
      </c>
      <c r="C56" t="s">
        <v>661</v>
      </c>
      <c r="D56" t="s">
        <v>9</v>
      </c>
      <c r="E56" t="s">
        <v>6588</v>
      </c>
      <c r="F56" t="s">
        <v>10</v>
      </c>
    </row>
    <row r="57" spans="1:6">
      <c r="A57" t="s">
        <v>712</v>
      </c>
      <c r="B57" t="s">
        <v>713</v>
      </c>
      <c r="C57" t="s">
        <v>661</v>
      </c>
      <c r="D57" t="s">
        <v>9</v>
      </c>
      <c r="E57" t="s">
        <v>6589</v>
      </c>
      <c r="F57" t="s">
        <v>10</v>
      </c>
    </row>
    <row r="58" spans="1:6">
      <c r="A58" t="s">
        <v>704</v>
      </c>
      <c r="B58" t="s">
        <v>705</v>
      </c>
      <c r="C58" t="s">
        <v>661</v>
      </c>
      <c r="D58" t="s">
        <v>9</v>
      </c>
      <c r="E58" t="s">
        <v>6590</v>
      </c>
      <c r="F58" t="s">
        <v>10</v>
      </c>
    </row>
    <row r="59" spans="1:6">
      <c r="A59" t="s">
        <v>710</v>
      </c>
      <c r="B59" t="s">
        <v>711</v>
      </c>
      <c r="C59" t="s">
        <v>661</v>
      </c>
      <c r="D59" t="s">
        <v>9</v>
      </c>
      <c r="E59" t="s">
        <v>6591</v>
      </c>
      <c r="F59" t="s">
        <v>10</v>
      </c>
    </row>
    <row r="60" spans="1:6">
      <c r="A60" t="s">
        <v>672</v>
      </c>
      <c r="B60" t="s">
        <v>673</v>
      </c>
      <c r="C60" t="s">
        <v>661</v>
      </c>
      <c r="D60" t="s">
        <v>9</v>
      </c>
      <c r="E60" t="s">
        <v>6592</v>
      </c>
      <c r="F60" t="s">
        <v>10</v>
      </c>
    </row>
    <row r="61" spans="1:6">
      <c r="A61" t="s">
        <v>678</v>
      </c>
      <c r="B61" t="s">
        <v>679</v>
      </c>
      <c r="C61" t="s">
        <v>661</v>
      </c>
      <c r="D61" t="s">
        <v>9</v>
      </c>
      <c r="E61" t="s">
        <v>6593</v>
      </c>
      <c r="F61" t="s">
        <v>10</v>
      </c>
    </row>
    <row r="62" spans="1:6">
      <c r="A62" t="s">
        <v>684</v>
      </c>
      <c r="B62" t="s">
        <v>685</v>
      </c>
      <c r="C62" t="s">
        <v>661</v>
      </c>
      <c r="D62" t="s">
        <v>9</v>
      </c>
      <c r="E62" t="s">
        <v>6594</v>
      </c>
      <c r="F62" t="s">
        <v>10</v>
      </c>
    </row>
    <row r="63" spans="1:6">
      <c r="A63" t="s">
        <v>690</v>
      </c>
      <c r="B63" t="s">
        <v>691</v>
      </c>
      <c r="C63" t="s">
        <v>661</v>
      </c>
      <c r="D63" t="s">
        <v>9</v>
      </c>
      <c r="E63" t="s">
        <v>6595</v>
      </c>
      <c r="F63" t="s">
        <v>10</v>
      </c>
    </row>
    <row r="64" spans="1:6">
      <c r="A64" t="s">
        <v>696</v>
      </c>
      <c r="B64" t="s">
        <v>697</v>
      </c>
      <c r="C64" t="s">
        <v>661</v>
      </c>
      <c r="D64" t="s">
        <v>9</v>
      </c>
      <c r="E64" t="s">
        <v>6596</v>
      </c>
      <c r="F64" t="s">
        <v>10</v>
      </c>
    </row>
    <row r="65" spans="1:6">
      <c r="A65" t="s">
        <v>702</v>
      </c>
      <c r="B65" t="s">
        <v>703</v>
      </c>
      <c r="C65" t="s">
        <v>661</v>
      </c>
      <c r="D65" t="s">
        <v>9</v>
      </c>
      <c r="E65" t="s">
        <v>6597</v>
      </c>
      <c r="F65" t="s">
        <v>10</v>
      </c>
    </row>
    <row r="66" spans="1:6">
      <c r="A66" t="s">
        <v>720</v>
      </c>
      <c r="B66" t="s">
        <v>721</v>
      </c>
      <c r="C66" t="s">
        <v>661</v>
      </c>
      <c r="D66" t="s">
        <v>9</v>
      </c>
      <c r="E66" t="s">
        <v>6598</v>
      </c>
      <c r="F66" t="s">
        <v>10</v>
      </c>
    </row>
    <row r="67" spans="1:6">
      <c r="A67" t="s">
        <v>726</v>
      </c>
      <c r="B67" t="s">
        <v>727</v>
      </c>
      <c r="C67" t="s">
        <v>661</v>
      </c>
      <c r="D67" t="s">
        <v>9</v>
      </c>
      <c r="E67" t="s">
        <v>6599</v>
      </c>
      <c r="F67" t="s">
        <v>10</v>
      </c>
    </row>
    <row r="68" spans="1:6">
      <c r="A68" t="s">
        <v>2789</v>
      </c>
      <c r="B68" t="s">
        <v>2791</v>
      </c>
      <c r="C68" t="s">
        <v>661</v>
      </c>
      <c r="D68" t="s">
        <v>9</v>
      </c>
      <c r="E68" t="s">
        <v>6600</v>
      </c>
      <c r="F68" t="s">
        <v>10</v>
      </c>
    </row>
    <row r="69" spans="1:6">
      <c r="A69" t="s">
        <v>670</v>
      </c>
      <c r="B69" t="s">
        <v>671</v>
      </c>
      <c r="C69" t="s">
        <v>661</v>
      </c>
      <c r="D69" t="s">
        <v>9</v>
      </c>
      <c r="E69" t="s">
        <v>6601</v>
      </c>
      <c r="F69" t="s">
        <v>10</v>
      </c>
    </row>
    <row r="70" spans="1:6">
      <c r="A70" t="s">
        <v>676</v>
      </c>
      <c r="B70" t="s">
        <v>677</v>
      </c>
      <c r="C70" t="s">
        <v>661</v>
      </c>
      <c r="D70" t="s">
        <v>9</v>
      </c>
      <c r="E70" t="s">
        <v>6602</v>
      </c>
      <c r="F70" t="s">
        <v>10</v>
      </c>
    </row>
    <row r="71" spans="1:6">
      <c r="A71" t="s">
        <v>682</v>
      </c>
      <c r="B71" t="s">
        <v>683</v>
      </c>
      <c r="C71" t="s">
        <v>661</v>
      </c>
      <c r="D71" t="s">
        <v>9</v>
      </c>
      <c r="E71" t="s">
        <v>6603</v>
      </c>
      <c r="F71" t="s">
        <v>10</v>
      </c>
    </row>
    <row r="72" spans="1:6">
      <c r="A72" t="s">
        <v>688</v>
      </c>
      <c r="B72" t="s">
        <v>689</v>
      </c>
      <c r="C72" t="s">
        <v>661</v>
      </c>
      <c r="D72" t="s">
        <v>9</v>
      </c>
      <c r="E72" t="s">
        <v>6604</v>
      </c>
      <c r="F72" t="s">
        <v>10</v>
      </c>
    </row>
    <row r="73" spans="1:6">
      <c r="A73" t="s">
        <v>694</v>
      </c>
      <c r="B73" t="s">
        <v>695</v>
      </c>
      <c r="C73" t="s">
        <v>661</v>
      </c>
      <c r="D73" t="s">
        <v>9</v>
      </c>
      <c r="E73" t="s">
        <v>6605</v>
      </c>
      <c r="F73" t="s">
        <v>10</v>
      </c>
    </row>
    <row r="74" spans="1:6">
      <c r="A74" t="s">
        <v>700</v>
      </c>
      <c r="B74" t="s">
        <v>701</v>
      </c>
      <c r="C74" t="s">
        <v>661</v>
      </c>
      <c r="D74" t="s">
        <v>9</v>
      </c>
      <c r="E74" t="s">
        <v>6606</v>
      </c>
      <c r="F74" t="s">
        <v>10</v>
      </c>
    </row>
    <row r="75" spans="1:6">
      <c r="A75" t="s">
        <v>718</v>
      </c>
      <c r="B75" t="s">
        <v>719</v>
      </c>
      <c r="C75" t="s">
        <v>661</v>
      </c>
      <c r="D75" t="s">
        <v>9</v>
      </c>
      <c r="E75" t="s">
        <v>6607</v>
      </c>
      <c r="F75" t="s">
        <v>10</v>
      </c>
    </row>
    <row r="76" spans="1:6">
      <c r="A76" t="s">
        <v>724</v>
      </c>
      <c r="B76" t="s">
        <v>725</v>
      </c>
      <c r="C76" t="s">
        <v>661</v>
      </c>
      <c r="D76" t="s">
        <v>9</v>
      </c>
      <c r="E76" t="s">
        <v>6608</v>
      </c>
      <c r="F76" t="s">
        <v>10</v>
      </c>
    </row>
    <row r="77" spans="1:6">
      <c r="A77" t="s">
        <v>3024</v>
      </c>
      <c r="B77" t="s">
        <v>3026</v>
      </c>
      <c r="C77" t="s">
        <v>661</v>
      </c>
      <c r="D77" t="s">
        <v>9</v>
      </c>
      <c r="E77" t="s">
        <v>6609</v>
      </c>
      <c r="F77" t="s">
        <v>10</v>
      </c>
    </row>
    <row r="78" spans="1:6">
      <c r="A78" t="s">
        <v>668</v>
      </c>
      <c r="B78" t="s">
        <v>669</v>
      </c>
      <c r="C78" t="s">
        <v>661</v>
      </c>
      <c r="D78" t="s">
        <v>9</v>
      </c>
      <c r="E78" t="s">
        <v>6610</v>
      </c>
      <c r="F78" t="s">
        <v>10</v>
      </c>
    </row>
    <row r="79" spans="1:6">
      <c r="A79" t="s">
        <v>674</v>
      </c>
      <c r="B79" t="s">
        <v>675</v>
      </c>
      <c r="C79" t="s">
        <v>661</v>
      </c>
      <c r="D79" t="s">
        <v>9</v>
      </c>
      <c r="E79" t="s">
        <v>6611</v>
      </c>
      <c r="F79" t="s">
        <v>10</v>
      </c>
    </row>
    <row r="80" spans="1:6">
      <c r="A80" t="s">
        <v>680</v>
      </c>
      <c r="B80" t="s">
        <v>681</v>
      </c>
      <c r="C80" t="s">
        <v>661</v>
      </c>
      <c r="D80" t="s">
        <v>9</v>
      </c>
      <c r="E80" t="s">
        <v>6612</v>
      </c>
      <c r="F80" t="s">
        <v>10</v>
      </c>
    </row>
    <row r="81" spans="1:22">
      <c r="A81" t="s">
        <v>686</v>
      </c>
      <c r="B81" t="s">
        <v>687</v>
      </c>
      <c r="C81" t="s">
        <v>661</v>
      </c>
      <c r="D81" t="s">
        <v>9</v>
      </c>
      <c r="E81" t="s">
        <v>6613</v>
      </c>
      <c r="F81" t="s">
        <v>10</v>
      </c>
    </row>
    <row r="82" spans="1:22">
      <c r="A82" t="s">
        <v>692</v>
      </c>
      <c r="B82" t="s">
        <v>693</v>
      </c>
      <c r="C82" t="s">
        <v>661</v>
      </c>
      <c r="D82" t="s">
        <v>9</v>
      </c>
      <c r="E82" t="s">
        <v>6614</v>
      </c>
      <c r="F82" t="s">
        <v>10</v>
      </c>
    </row>
    <row r="83" spans="1:22">
      <c r="A83" t="s">
        <v>698</v>
      </c>
      <c r="B83" t="s">
        <v>699</v>
      </c>
      <c r="C83" t="s">
        <v>661</v>
      </c>
      <c r="D83" t="s">
        <v>9</v>
      </c>
      <c r="E83" t="s">
        <v>6615</v>
      </c>
      <c r="F83" t="s">
        <v>10</v>
      </c>
    </row>
    <row r="84" spans="1:22">
      <c r="A84" t="s">
        <v>716</v>
      </c>
      <c r="B84" t="s">
        <v>717</v>
      </c>
      <c r="C84" t="s">
        <v>661</v>
      </c>
      <c r="D84" t="s">
        <v>9</v>
      </c>
      <c r="E84" t="s">
        <v>6616</v>
      </c>
      <c r="F84" t="s">
        <v>10</v>
      </c>
    </row>
    <row r="85" spans="1:22">
      <c r="A85" t="s">
        <v>722</v>
      </c>
      <c r="B85" t="s">
        <v>723</v>
      </c>
      <c r="C85" t="s">
        <v>661</v>
      </c>
      <c r="D85" t="s">
        <v>9</v>
      </c>
      <c r="E85" t="s">
        <v>6617</v>
      </c>
      <c r="F85" t="s">
        <v>10</v>
      </c>
    </row>
    <row r="86" spans="1:22">
      <c r="A86" t="s">
        <v>3241</v>
      </c>
      <c r="B86" t="s">
        <v>3243</v>
      </c>
      <c r="C86" t="s">
        <v>661</v>
      </c>
      <c r="D86" t="s">
        <v>9</v>
      </c>
      <c r="E86" t="s">
        <v>6618</v>
      </c>
      <c r="F86" t="s">
        <v>10</v>
      </c>
    </row>
    <row r="87" spans="1:22">
      <c r="A87" t="s">
        <v>730</v>
      </c>
      <c r="B87" t="s">
        <v>731</v>
      </c>
      <c r="C87" t="s">
        <v>661</v>
      </c>
      <c r="D87" t="s">
        <v>9</v>
      </c>
      <c r="E87" t="s">
        <v>6619</v>
      </c>
      <c r="F87" t="s">
        <v>10</v>
      </c>
    </row>
    <row r="88" spans="1:22">
      <c r="A88" t="s">
        <v>728</v>
      </c>
      <c r="B88" t="s">
        <v>729</v>
      </c>
      <c r="C88" t="s">
        <v>661</v>
      </c>
      <c r="D88" t="s">
        <v>9</v>
      </c>
      <c r="E88" t="s">
        <v>6620</v>
      </c>
      <c r="F88" t="s">
        <v>10</v>
      </c>
    </row>
    <row r="89" spans="1:22">
      <c r="A89" t="s">
        <v>734</v>
      </c>
      <c r="B89" t="s">
        <v>735</v>
      </c>
      <c r="C89" t="s">
        <v>661</v>
      </c>
      <c r="D89" t="s">
        <v>9</v>
      </c>
      <c r="E89" t="s">
        <v>6621</v>
      </c>
      <c r="F89" t="s">
        <v>10</v>
      </c>
    </row>
    <row r="90" spans="1:22">
      <c r="A90" t="s">
        <v>732</v>
      </c>
      <c r="B90" t="s">
        <v>733</v>
      </c>
      <c r="C90" t="s">
        <v>661</v>
      </c>
      <c r="D90" t="s">
        <v>9</v>
      </c>
      <c r="E90" t="s">
        <v>6622</v>
      </c>
      <c r="F90" t="s">
        <v>10</v>
      </c>
    </row>
    <row r="92" spans="1:22" s="4" customFormat="1">
      <c r="A92" s="4" t="s">
        <v>924</v>
      </c>
      <c r="E92" s="5"/>
    </row>
    <row r="93" spans="1:22">
      <c r="A93" t="s">
        <v>736</v>
      </c>
      <c r="B93" t="s">
        <v>737</v>
      </c>
      <c r="C93" t="s">
        <v>661</v>
      </c>
      <c r="D93" t="s">
        <v>476</v>
      </c>
      <c r="E93" t="s">
        <v>925</v>
      </c>
      <c r="F93" t="s">
        <v>934</v>
      </c>
    </row>
    <row r="94" spans="1:22">
      <c r="A94" t="s">
        <v>738</v>
      </c>
      <c r="B94" t="s">
        <v>739</v>
      </c>
      <c r="C94" t="s">
        <v>661</v>
      </c>
      <c r="D94" t="s">
        <v>476</v>
      </c>
      <c r="E94" t="s">
        <v>926</v>
      </c>
      <c r="F94" t="s">
        <v>935</v>
      </c>
    </row>
    <row r="95" spans="1:22" s="4" customFormat="1">
      <c r="A95" t="s">
        <v>740</v>
      </c>
      <c r="B95" t="s">
        <v>477</v>
      </c>
      <c r="C95" t="s">
        <v>661</v>
      </c>
      <c r="D95" t="s">
        <v>476</v>
      </c>
      <c r="E95" t="s">
        <v>927</v>
      </c>
      <c r="F95" t="s">
        <v>936</v>
      </c>
      <c r="G95" s="1"/>
      <c r="H95" s="1"/>
      <c r="I95" s="1"/>
      <c r="J95" s="1"/>
      <c r="K95" s="1"/>
      <c r="L95" s="1"/>
      <c r="M95" s="1"/>
      <c r="N95" s="1"/>
      <c r="O95" s="1"/>
      <c r="P95" s="1"/>
      <c r="Q95" s="1"/>
      <c r="R95" s="1"/>
      <c r="S95" s="1"/>
      <c r="T95" s="1"/>
      <c r="U95" s="1"/>
      <c r="V95" s="1"/>
    </row>
    <row r="96" spans="1:22">
      <c r="A96" t="s">
        <v>741</v>
      </c>
      <c r="B96" t="s">
        <v>742</v>
      </c>
      <c r="C96" t="s">
        <v>661</v>
      </c>
      <c r="D96" t="s">
        <v>514</v>
      </c>
      <c r="E96" t="s">
        <v>928</v>
      </c>
      <c r="F96" t="s">
        <v>928</v>
      </c>
    </row>
    <row r="97" spans="1:28">
      <c r="A97" t="s">
        <v>743</v>
      </c>
      <c r="B97" t="s">
        <v>744</v>
      </c>
      <c r="C97" t="s">
        <v>661</v>
      </c>
      <c r="D97" t="s">
        <v>514</v>
      </c>
      <c r="E97" t="s">
        <v>929</v>
      </c>
      <c r="F97" t="s">
        <v>929</v>
      </c>
    </row>
    <row r="98" spans="1:28">
      <c r="A98" t="s">
        <v>745</v>
      </c>
      <c r="B98" t="s">
        <v>746</v>
      </c>
      <c r="C98" t="s">
        <v>661</v>
      </c>
      <c r="D98" t="s">
        <v>514</v>
      </c>
      <c r="E98" t="s">
        <v>930</v>
      </c>
      <c r="F98" t="s">
        <v>930</v>
      </c>
    </row>
    <row r="99" spans="1:28">
      <c r="A99" t="s">
        <v>747</v>
      </c>
      <c r="B99" t="s">
        <v>748</v>
      </c>
      <c r="C99" t="s">
        <v>661</v>
      </c>
      <c r="D99" t="s">
        <v>476</v>
      </c>
      <c r="E99" t="s">
        <v>931</v>
      </c>
      <c r="F99" t="s">
        <v>938</v>
      </c>
    </row>
    <row r="100" spans="1:28">
      <c r="A100" t="s">
        <v>749</v>
      </c>
      <c r="B100" t="s">
        <v>750</v>
      </c>
      <c r="C100" t="s">
        <v>661</v>
      </c>
      <c r="D100" t="s">
        <v>476</v>
      </c>
      <c r="E100" t="s">
        <v>932</v>
      </c>
      <c r="F100" t="s">
        <v>939</v>
      </c>
    </row>
    <row r="101" spans="1:28">
      <c r="A101" t="s">
        <v>751</v>
      </c>
      <c r="B101" t="s">
        <v>752</v>
      </c>
      <c r="C101" t="s">
        <v>661</v>
      </c>
      <c r="D101" t="s">
        <v>476</v>
      </c>
      <c r="E101" t="s">
        <v>933</v>
      </c>
      <c r="F101" t="s">
        <v>937</v>
      </c>
    </row>
    <row r="103" spans="1:28">
      <c r="A103" s="1" t="s">
        <v>315</v>
      </c>
      <c r="B103" s="1" t="s">
        <v>1005</v>
      </c>
      <c r="C103" t="s">
        <v>661</v>
      </c>
      <c r="D103" s="1" t="s">
        <v>9</v>
      </c>
      <c r="E103" s="1" t="s">
        <v>319</v>
      </c>
      <c r="F103" s="1" t="s">
        <v>10</v>
      </c>
    </row>
    <row r="104" spans="1:28">
      <c r="A104" s="1" t="s">
        <v>316</v>
      </c>
      <c r="B104" s="1" t="s">
        <v>1006</v>
      </c>
      <c r="C104" t="s">
        <v>661</v>
      </c>
      <c r="D104" s="1" t="s">
        <v>9</v>
      </c>
      <c r="E104" s="1" t="s">
        <v>320</v>
      </c>
      <c r="F104" s="1" t="s">
        <v>10</v>
      </c>
    </row>
    <row r="105" spans="1:28">
      <c r="A105" s="1" t="s">
        <v>321</v>
      </c>
      <c r="B105" s="1" t="s">
        <v>322</v>
      </c>
      <c r="C105" t="s">
        <v>661</v>
      </c>
      <c r="D105" s="1" t="s">
        <v>9</v>
      </c>
      <c r="E105" s="1" t="s">
        <v>328</v>
      </c>
      <c r="F105" s="1" t="s">
        <v>10</v>
      </c>
    </row>
    <row r="106" spans="1:28">
      <c r="A106" s="1" t="s">
        <v>323</v>
      </c>
      <c r="B106" s="1" t="s">
        <v>325</v>
      </c>
      <c r="C106" t="s">
        <v>661</v>
      </c>
      <c r="D106" s="1" t="s">
        <v>9</v>
      </c>
      <c r="E106" s="1" t="s">
        <v>329</v>
      </c>
      <c r="F106" s="1" t="s">
        <v>10</v>
      </c>
    </row>
    <row r="107" spans="1:28">
      <c r="A107" s="1" t="s">
        <v>324</v>
      </c>
      <c r="B107" s="1" t="s">
        <v>326</v>
      </c>
      <c r="C107" t="s">
        <v>661</v>
      </c>
      <c r="D107" s="1" t="s">
        <v>9</v>
      </c>
      <c r="E107" s="1" t="s">
        <v>327</v>
      </c>
      <c r="F107" s="1" t="s">
        <v>10</v>
      </c>
    </row>
    <row r="109" spans="1:28">
      <c r="A109" s="4" t="s">
        <v>1003</v>
      </c>
      <c r="B109" s="4"/>
      <c r="C109" s="4"/>
      <c r="D109" s="4"/>
      <c r="E109" s="5"/>
      <c r="F109" s="4"/>
      <c r="G109" s="4"/>
      <c r="H109" s="4"/>
      <c r="I109" s="4"/>
      <c r="J109" s="4"/>
      <c r="K109" s="4"/>
      <c r="L109" s="4"/>
      <c r="M109" s="4"/>
      <c r="N109" s="4"/>
      <c r="O109" s="4"/>
      <c r="P109" s="4"/>
      <c r="Q109" s="4"/>
      <c r="R109" s="4"/>
      <c r="S109" s="4"/>
      <c r="T109" s="4"/>
      <c r="U109" s="4"/>
      <c r="V109" s="4"/>
      <c r="W109" s="4"/>
      <c r="X109" s="4"/>
      <c r="Y109" s="4"/>
      <c r="Z109" s="4"/>
      <c r="AA109" s="4"/>
      <c r="AB109" s="4"/>
    </row>
    <row r="110" spans="1:28">
      <c r="A110" t="s">
        <v>753</v>
      </c>
      <c r="B110" t="s">
        <v>754</v>
      </c>
      <c r="C110" t="s">
        <v>8</v>
      </c>
      <c r="D110" t="s">
        <v>9</v>
      </c>
      <c r="E110" t="s">
        <v>941</v>
      </c>
      <c r="F110" t="s">
        <v>10</v>
      </c>
    </row>
    <row r="111" spans="1:28">
      <c r="A111" t="s">
        <v>755</v>
      </c>
      <c r="B111" t="s">
        <v>756</v>
      </c>
      <c r="C111" t="s">
        <v>8</v>
      </c>
      <c r="D111" t="s">
        <v>9</v>
      </c>
      <c r="E111" t="s">
        <v>942</v>
      </c>
      <c r="F111" t="s">
        <v>10</v>
      </c>
    </row>
    <row r="112" spans="1:28">
      <c r="A112" t="s">
        <v>759</v>
      </c>
      <c r="B112" t="s">
        <v>760</v>
      </c>
      <c r="C112" t="s">
        <v>8</v>
      </c>
      <c r="D112" t="s">
        <v>9</v>
      </c>
      <c r="E112" t="s">
        <v>1009</v>
      </c>
      <c r="F112" t="s">
        <v>10</v>
      </c>
    </row>
    <row r="113" spans="1:28">
      <c r="A113" t="s">
        <v>757</v>
      </c>
      <c r="B113" t="s">
        <v>758</v>
      </c>
      <c r="C113" t="s">
        <v>8</v>
      </c>
      <c r="D113" t="s">
        <v>13</v>
      </c>
      <c r="E113" t="s">
        <v>943</v>
      </c>
      <c r="F113" t="s">
        <v>6582</v>
      </c>
    </row>
    <row r="114" spans="1:28">
      <c r="A114" t="s">
        <v>11</v>
      </c>
      <c r="B114" t="s">
        <v>12</v>
      </c>
      <c r="C114" t="s">
        <v>8</v>
      </c>
      <c r="D114" t="s">
        <v>13</v>
      </c>
      <c r="E114" t="s">
        <v>940</v>
      </c>
      <c r="F114" t="s">
        <v>10</v>
      </c>
    </row>
    <row r="115" spans="1:28">
      <c r="A115" t="s">
        <v>763</v>
      </c>
      <c r="B115" t="s">
        <v>764</v>
      </c>
      <c r="C115" t="s">
        <v>8</v>
      </c>
      <c r="D115" t="s">
        <v>9</v>
      </c>
      <c r="E115" t="s">
        <v>944</v>
      </c>
      <c r="F115" t="s">
        <v>10</v>
      </c>
    </row>
    <row r="116" spans="1:28">
      <c r="A116" t="s">
        <v>765</v>
      </c>
      <c r="B116" t="s">
        <v>766</v>
      </c>
      <c r="C116" t="s">
        <v>8</v>
      </c>
      <c r="D116" t="s">
        <v>9</v>
      </c>
      <c r="E116" t="s">
        <v>945</v>
      </c>
      <c r="F116" t="s">
        <v>10</v>
      </c>
    </row>
    <row r="117" spans="1:28">
      <c r="A117" t="s">
        <v>769</v>
      </c>
      <c r="B117" t="s">
        <v>770</v>
      </c>
      <c r="C117" t="s">
        <v>8</v>
      </c>
      <c r="D117" t="s">
        <v>9</v>
      </c>
      <c r="E117" t="s">
        <v>947</v>
      </c>
      <c r="F117" t="s">
        <v>10</v>
      </c>
    </row>
    <row r="118" spans="1:28">
      <c r="A118" t="s">
        <v>767</v>
      </c>
      <c r="B118" t="s">
        <v>768</v>
      </c>
      <c r="C118" t="s">
        <v>8</v>
      </c>
      <c r="D118" t="s">
        <v>13</v>
      </c>
      <c r="E118" t="s">
        <v>946</v>
      </c>
      <c r="F118" t="s">
        <v>6583</v>
      </c>
    </row>
    <row r="119" spans="1:28">
      <c r="A119"/>
      <c r="B119"/>
      <c r="C119"/>
      <c r="D119"/>
      <c r="E119"/>
      <c r="F119"/>
    </row>
    <row r="120" spans="1:28">
      <c r="A120" s="4" t="s">
        <v>231</v>
      </c>
      <c r="B120" s="4"/>
      <c r="C120" s="4"/>
      <c r="D120" s="4"/>
      <c r="E120" s="5"/>
      <c r="F120" s="4"/>
      <c r="G120" s="4"/>
      <c r="H120" s="4"/>
      <c r="I120" s="4"/>
      <c r="J120" s="4"/>
      <c r="K120" s="4"/>
      <c r="L120" s="4"/>
      <c r="M120" s="4"/>
      <c r="N120" s="4"/>
      <c r="O120" s="4"/>
      <c r="P120" s="4"/>
      <c r="Q120" s="4"/>
      <c r="R120" s="4"/>
      <c r="S120" s="4"/>
      <c r="T120" s="4"/>
      <c r="U120" s="4"/>
      <c r="V120" s="4"/>
      <c r="W120" s="4"/>
      <c r="X120" s="4"/>
      <c r="Y120" s="4"/>
      <c r="Z120" s="4"/>
      <c r="AA120" s="4"/>
      <c r="AB120" s="4"/>
    </row>
    <row r="121" spans="1:28">
      <c r="A121" t="s">
        <v>210</v>
      </c>
      <c r="B121" t="s">
        <v>211</v>
      </c>
      <c r="C121" t="s">
        <v>8</v>
      </c>
      <c r="D121" t="s">
        <v>9</v>
      </c>
      <c r="E121" t="s">
        <v>212</v>
      </c>
      <c r="F121" t="s">
        <v>10</v>
      </c>
    </row>
    <row r="122" spans="1:28">
      <c r="A122" t="s">
        <v>0</v>
      </c>
      <c r="B122" t="s">
        <v>2</v>
      </c>
      <c r="C122" t="s">
        <v>8</v>
      </c>
      <c r="D122" t="s">
        <v>9</v>
      </c>
      <c r="E122" t="s">
        <v>23</v>
      </c>
      <c r="F122" t="s">
        <v>10</v>
      </c>
    </row>
    <row r="123" spans="1:28">
      <c r="A123" s="1" t="s">
        <v>213</v>
      </c>
      <c r="B123" s="1" t="s">
        <v>218</v>
      </c>
      <c r="C123" t="s">
        <v>8</v>
      </c>
      <c r="D123" s="1" t="s">
        <v>9</v>
      </c>
      <c r="E123" s="1" t="s">
        <v>224</v>
      </c>
      <c r="F123" s="1" t="s">
        <v>10</v>
      </c>
    </row>
    <row r="124" spans="1:28">
      <c r="A124" s="1" t="s">
        <v>214</v>
      </c>
      <c r="B124" s="1" t="s">
        <v>217</v>
      </c>
      <c r="C124" t="s">
        <v>8</v>
      </c>
      <c r="D124" s="1" t="s">
        <v>9</v>
      </c>
      <c r="E124" s="1" t="s">
        <v>223</v>
      </c>
      <c r="F124" s="1" t="s">
        <v>10</v>
      </c>
    </row>
    <row r="125" spans="1:28">
      <c r="A125" s="1" t="s">
        <v>215</v>
      </c>
      <c r="B125" s="1" t="s">
        <v>216</v>
      </c>
      <c r="C125" t="s">
        <v>8</v>
      </c>
      <c r="D125" s="1" t="s">
        <v>9</v>
      </c>
      <c r="E125" s="1" t="s">
        <v>227</v>
      </c>
      <c r="F125" s="1" t="s">
        <v>10</v>
      </c>
    </row>
    <row r="126" spans="1:28">
      <c r="A126" s="1" t="s">
        <v>220</v>
      </c>
      <c r="B126" s="1" t="s">
        <v>221</v>
      </c>
      <c r="C126" t="s">
        <v>8</v>
      </c>
      <c r="D126" s="1" t="s">
        <v>9</v>
      </c>
      <c r="E126" s="1" t="s">
        <v>225</v>
      </c>
      <c r="F126" s="1" t="s">
        <v>10</v>
      </c>
    </row>
    <row r="127" spans="1:28">
      <c r="A127" s="1" t="s">
        <v>219</v>
      </c>
      <c r="B127" s="1" t="s">
        <v>222</v>
      </c>
      <c r="C127" t="s">
        <v>8</v>
      </c>
      <c r="D127" s="1" t="s">
        <v>9</v>
      </c>
      <c r="E127" s="1" t="s">
        <v>226</v>
      </c>
      <c r="F127" s="1" t="s">
        <v>10</v>
      </c>
    </row>
    <row r="128" spans="1:28">
      <c r="A128" s="1" t="s">
        <v>228</v>
      </c>
      <c r="B128" s="1" t="s">
        <v>6646</v>
      </c>
      <c r="C128" t="s">
        <v>8</v>
      </c>
      <c r="D128" s="1" t="s">
        <v>9</v>
      </c>
      <c r="E128" s="1" t="s">
        <v>230</v>
      </c>
      <c r="F128" s="1" t="s">
        <v>10</v>
      </c>
    </row>
    <row r="129" spans="1:28">
      <c r="A129" s="1" t="s">
        <v>233</v>
      </c>
      <c r="B129" s="1" t="s">
        <v>355</v>
      </c>
      <c r="C129" t="s">
        <v>8</v>
      </c>
      <c r="D129" s="1" t="s">
        <v>9</v>
      </c>
      <c r="E129" s="1" t="s">
        <v>235</v>
      </c>
      <c r="F129" s="1" t="s">
        <v>10</v>
      </c>
    </row>
    <row r="131" spans="1:28">
      <c r="A131" s="4" t="s">
        <v>1004</v>
      </c>
      <c r="B131" s="4"/>
      <c r="C131" s="4"/>
      <c r="D131" s="4"/>
      <c r="E131" s="5"/>
      <c r="F131" s="4"/>
      <c r="G131" s="4"/>
      <c r="H131" s="4"/>
      <c r="I131" s="4"/>
      <c r="J131" s="4"/>
      <c r="K131" s="4"/>
      <c r="L131" s="4"/>
      <c r="M131" s="4"/>
      <c r="N131" s="4"/>
      <c r="O131" s="4"/>
      <c r="P131" s="4"/>
      <c r="Q131" s="4"/>
      <c r="R131" s="4"/>
      <c r="S131" s="4"/>
      <c r="T131" s="4"/>
      <c r="U131" s="4"/>
      <c r="V131" s="4"/>
      <c r="W131" s="4"/>
      <c r="X131" s="4"/>
      <c r="Y131" s="4"/>
      <c r="Z131" s="4"/>
      <c r="AA131" s="4"/>
      <c r="AB131" s="4"/>
    </row>
    <row r="132" spans="1:28">
      <c r="A132" t="s">
        <v>783</v>
      </c>
      <c r="B132" t="s">
        <v>948</v>
      </c>
      <c r="C132" t="s">
        <v>238</v>
      </c>
      <c r="D132" t="s">
        <v>9</v>
      </c>
      <c r="E132" t="s">
        <v>960</v>
      </c>
      <c r="F132" t="s">
        <v>10</v>
      </c>
    </row>
    <row r="133" spans="1:28">
      <c r="A133" t="s">
        <v>785</v>
      </c>
      <c r="B133" t="s">
        <v>949</v>
      </c>
      <c r="C133" t="s">
        <v>238</v>
      </c>
      <c r="D133" t="s">
        <v>9</v>
      </c>
      <c r="E133" t="s">
        <v>961</v>
      </c>
      <c r="F133" t="s">
        <v>10</v>
      </c>
    </row>
    <row r="134" spans="1:28">
      <c r="A134" t="s">
        <v>787</v>
      </c>
      <c r="B134" t="s">
        <v>950</v>
      </c>
      <c r="C134" t="s">
        <v>238</v>
      </c>
      <c r="D134" t="s">
        <v>9</v>
      </c>
      <c r="E134" t="s">
        <v>962</v>
      </c>
      <c r="F134" t="s">
        <v>10</v>
      </c>
    </row>
    <row r="135" spans="1:28">
      <c r="A135" t="s">
        <v>789</v>
      </c>
      <c r="B135" t="s">
        <v>951</v>
      </c>
      <c r="C135" t="s">
        <v>238</v>
      </c>
      <c r="D135" t="s">
        <v>9</v>
      </c>
      <c r="E135" t="s">
        <v>963</v>
      </c>
      <c r="F135" t="s">
        <v>10</v>
      </c>
    </row>
    <row r="136" spans="1:28">
      <c r="A136" t="s">
        <v>791</v>
      </c>
      <c r="B136" t="s">
        <v>952</v>
      </c>
      <c r="C136" t="s">
        <v>238</v>
      </c>
      <c r="D136" t="s">
        <v>9</v>
      </c>
      <c r="E136" t="s">
        <v>964</v>
      </c>
      <c r="F136" t="s">
        <v>10</v>
      </c>
    </row>
    <row r="137" spans="1:28">
      <c r="A137" t="s">
        <v>793</v>
      </c>
      <c r="B137" t="s">
        <v>953</v>
      </c>
      <c r="C137" t="s">
        <v>238</v>
      </c>
      <c r="D137" t="s">
        <v>514</v>
      </c>
      <c r="E137" t="s">
        <v>965</v>
      </c>
      <c r="F137" t="s">
        <v>10</v>
      </c>
    </row>
    <row r="138" spans="1:28">
      <c r="A138" t="s">
        <v>795</v>
      </c>
      <c r="B138" t="s">
        <v>954</v>
      </c>
      <c r="C138" t="s">
        <v>238</v>
      </c>
      <c r="D138" t="s">
        <v>476</v>
      </c>
      <c r="E138" t="s">
        <v>966</v>
      </c>
      <c r="F138" t="s">
        <v>979</v>
      </c>
    </row>
    <row r="139" spans="1:28">
      <c r="A139" t="s">
        <v>797</v>
      </c>
      <c r="B139" t="s">
        <v>955</v>
      </c>
      <c r="C139" t="s">
        <v>238</v>
      </c>
      <c r="D139" t="s">
        <v>9</v>
      </c>
      <c r="E139" t="s">
        <v>967</v>
      </c>
      <c r="F139" t="s">
        <v>14</v>
      </c>
    </row>
    <row r="140" spans="1:28">
      <c r="A140" t="s">
        <v>799</v>
      </c>
      <c r="B140" t="s">
        <v>956</v>
      </c>
      <c r="C140" t="s">
        <v>238</v>
      </c>
      <c r="D140" t="s">
        <v>9</v>
      </c>
      <c r="E140" t="s">
        <v>968</v>
      </c>
      <c r="F140" t="s">
        <v>14</v>
      </c>
    </row>
    <row r="141" spans="1:28">
      <c r="A141" t="s">
        <v>801</v>
      </c>
      <c r="B141" t="s">
        <v>957</v>
      </c>
      <c r="C141" t="s">
        <v>238</v>
      </c>
      <c r="D141" t="s">
        <v>9</v>
      </c>
      <c r="E141" t="s">
        <v>969</v>
      </c>
      <c r="F141" t="s">
        <v>14</v>
      </c>
    </row>
    <row r="142" spans="1:28">
      <c r="A142" t="s">
        <v>803</v>
      </c>
      <c r="B142" t="s">
        <v>958</v>
      </c>
      <c r="C142" t="s">
        <v>238</v>
      </c>
      <c r="D142" t="s">
        <v>9</v>
      </c>
      <c r="E142" t="s">
        <v>970</v>
      </c>
      <c r="F142" t="s">
        <v>10</v>
      </c>
    </row>
    <row r="143" spans="1:28">
      <c r="A143" t="s">
        <v>805</v>
      </c>
      <c r="B143" t="s">
        <v>959</v>
      </c>
      <c r="C143" t="s">
        <v>238</v>
      </c>
      <c r="D143" t="s">
        <v>9</v>
      </c>
      <c r="E143" t="s">
        <v>971</v>
      </c>
      <c r="F143" t="s">
        <v>10</v>
      </c>
    </row>
    <row r="144" spans="1:28">
      <c r="A144" t="s">
        <v>807</v>
      </c>
      <c r="B144" t="s">
        <v>808</v>
      </c>
      <c r="C144" t="s">
        <v>238</v>
      </c>
      <c r="D144" t="s">
        <v>9</v>
      </c>
      <c r="E144" t="s">
        <v>972</v>
      </c>
      <c r="F144" t="s">
        <v>10</v>
      </c>
    </row>
    <row r="145" spans="1:27">
      <c r="A145" t="s">
        <v>809</v>
      </c>
      <c r="B145" t="s">
        <v>810</v>
      </c>
      <c r="C145" t="s">
        <v>238</v>
      </c>
      <c r="D145" t="s">
        <v>9</v>
      </c>
      <c r="E145" t="s">
        <v>973</v>
      </c>
      <c r="F145" t="s">
        <v>10</v>
      </c>
    </row>
    <row r="146" spans="1:27">
      <c r="A146" t="s">
        <v>811</v>
      </c>
      <c r="B146" t="s">
        <v>812</v>
      </c>
      <c r="C146" t="s">
        <v>238</v>
      </c>
      <c r="D146" t="s">
        <v>9</v>
      </c>
      <c r="E146" t="s">
        <v>974</v>
      </c>
      <c r="F146" t="s">
        <v>10</v>
      </c>
    </row>
    <row r="147" spans="1:27">
      <c r="A147" t="s">
        <v>813</v>
      </c>
      <c r="B147" t="s">
        <v>814</v>
      </c>
      <c r="C147" t="s">
        <v>238</v>
      </c>
      <c r="D147" t="s">
        <v>9</v>
      </c>
      <c r="E147" t="s">
        <v>975</v>
      </c>
      <c r="F147" t="s">
        <v>10</v>
      </c>
    </row>
    <row r="148" spans="1:27">
      <c r="A148" t="s">
        <v>815</v>
      </c>
      <c r="B148" t="s">
        <v>816</v>
      </c>
      <c r="C148" t="s">
        <v>238</v>
      </c>
      <c r="D148" t="s">
        <v>9</v>
      </c>
      <c r="E148" t="s">
        <v>976</v>
      </c>
      <c r="F148" t="s">
        <v>10</v>
      </c>
    </row>
    <row r="149" spans="1:27">
      <c r="A149" t="s">
        <v>817</v>
      </c>
      <c r="B149" t="s">
        <v>818</v>
      </c>
      <c r="C149" t="s">
        <v>238</v>
      </c>
      <c r="D149" t="s">
        <v>9</v>
      </c>
      <c r="E149" t="s">
        <v>977</v>
      </c>
      <c r="F149" t="s">
        <v>10</v>
      </c>
    </row>
    <row r="150" spans="1:27">
      <c r="A150" t="s">
        <v>819</v>
      </c>
      <c r="B150" t="s">
        <v>820</v>
      </c>
      <c r="C150" t="s">
        <v>238</v>
      </c>
      <c r="D150" t="s">
        <v>9</v>
      </c>
      <c r="E150" t="s">
        <v>978</v>
      </c>
      <c r="F150" t="s">
        <v>10</v>
      </c>
    </row>
    <row r="152" spans="1:27">
      <c r="A152" s="4" t="s">
        <v>406</v>
      </c>
      <c r="B152" s="4"/>
      <c r="C152" s="4"/>
      <c r="D152" s="4"/>
      <c r="E152" s="5"/>
      <c r="F152" s="4"/>
      <c r="G152" s="4"/>
      <c r="H152" s="4"/>
      <c r="I152" s="4"/>
      <c r="J152" s="4"/>
      <c r="K152" s="4"/>
      <c r="L152" s="4"/>
      <c r="M152" s="4"/>
      <c r="N152" s="4"/>
      <c r="O152" s="4"/>
      <c r="P152" s="4"/>
    </row>
    <row r="153" spans="1:27">
      <c r="A153" s="1" t="s">
        <v>257</v>
      </c>
      <c r="B153" s="1" t="s">
        <v>259</v>
      </c>
      <c r="C153" s="1" t="s">
        <v>263</v>
      </c>
      <c r="D153" s="1" t="s">
        <v>18</v>
      </c>
      <c r="E153" s="1" t="s">
        <v>261</v>
      </c>
      <c r="F153" s="1" t="s">
        <v>19</v>
      </c>
    </row>
    <row r="154" spans="1:27">
      <c r="A154" s="1" t="s">
        <v>258</v>
      </c>
      <c r="B154" s="1" t="s">
        <v>260</v>
      </c>
      <c r="C154" s="1" t="s">
        <v>263</v>
      </c>
      <c r="D154" s="1" t="s">
        <v>18</v>
      </c>
      <c r="E154" s="1" t="s">
        <v>262</v>
      </c>
      <c r="F154" s="1" t="s">
        <v>19</v>
      </c>
    </row>
    <row r="155" spans="1:27">
      <c r="A155" s="1" t="s">
        <v>265</v>
      </c>
      <c r="B155" s="1" t="s">
        <v>402</v>
      </c>
      <c r="C155" s="1" t="s">
        <v>263</v>
      </c>
      <c r="D155" s="1" t="s">
        <v>18</v>
      </c>
      <c r="E155" s="6" t="s">
        <v>266</v>
      </c>
      <c r="F155" s="1" t="s">
        <v>19</v>
      </c>
    </row>
    <row r="156" spans="1:27">
      <c r="A156" s="1" t="s">
        <v>267</v>
      </c>
      <c r="B156" s="1" t="s">
        <v>268</v>
      </c>
      <c r="C156" s="1" t="s">
        <v>263</v>
      </c>
      <c r="D156" s="1" t="s">
        <v>18</v>
      </c>
      <c r="E156" s="6" t="s">
        <v>269</v>
      </c>
      <c r="F156" s="1" t="s">
        <v>19</v>
      </c>
    </row>
    <row r="157" spans="1:27">
      <c r="A157" s="1" t="s">
        <v>270</v>
      </c>
      <c r="B157" s="1" t="s">
        <v>273</v>
      </c>
      <c r="C157" s="1" t="s">
        <v>263</v>
      </c>
      <c r="D157" s="1" t="s">
        <v>18</v>
      </c>
      <c r="E157" s="6" t="s">
        <v>276</v>
      </c>
      <c r="F157" s="1" t="s">
        <v>19</v>
      </c>
    </row>
    <row r="158" spans="1:27">
      <c r="A158" s="1" t="s">
        <v>271</v>
      </c>
      <c r="B158" s="1" t="s">
        <v>275</v>
      </c>
      <c r="C158" s="1" t="s">
        <v>263</v>
      </c>
      <c r="D158" s="1" t="s">
        <v>18</v>
      </c>
      <c r="E158" s="6" t="s">
        <v>277</v>
      </c>
      <c r="F158" s="1" t="s">
        <v>19</v>
      </c>
    </row>
    <row r="159" spans="1:27">
      <c r="A159" s="1" t="s">
        <v>272</v>
      </c>
      <c r="B159" s="1" t="s">
        <v>274</v>
      </c>
      <c r="C159" s="1" t="s">
        <v>263</v>
      </c>
      <c r="D159" s="1" t="s">
        <v>18</v>
      </c>
      <c r="E159" s="6" t="s">
        <v>330</v>
      </c>
      <c r="F159" s="1" t="s">
        <v>19</v>
      </c>
      <c r="H159" s="6" t="s">
        <v>278</v>
      </c>
    </row>
    <row r="160" spans="1:27" s="4" customFormat="1">
      <c r="A160" s="1" t="s">
        <v>279</v>
      </c>
      <c r="B160" s="1" t="s">
        <v>280</v>
      </c>
      <c r="C160" s="1" t="s">
        <v>263</v>
      </c>
      <c r="D160" s="1" t="s">
        <v>18</v>
      </c>
      <c r="E160" s="6" t="s">
        <v>281</v>
      </c>
      <c r="F160" s="1" t="s">
        <v>19</v>
      </c>
      <c r="G160" s="1"/>
      <c r="H160" s="1"/>
      <c r="I160" s="1"/>
      <c r="J160" s="1"/>
      <c r="K160" s="1"/>
      <c r="L160" s="1"/>
      <c r="M160" s="1"/>
      <c r="N160" s="1"/>
      <c r="O160" s="1"/>
      <c r="P160" s="1"/>
      <c r="Q160" s="1"/>
      <c r="R160" s="1"/>
      <c r="S160" s="1"/>
      <c r="T160" s="1"/>
      <c r="U160" s="1"/>
      <c r="V160" s="1"/>
      <c r="W160" s="1"/>
      <c r="X160" s="1"/>
      <c r="Y160" s="1"/>
      <c r="Z160" s="1"/>
      <c r="AA160" s="1"/>
    </row>
    <row r="161" spans="1:16">
      <c r="A161" s="1" t="s">
        <v>305</v>
      </c>
      <c r="B161" s="1" t="s">
        <v>306</v>
      </c>
      <c r="C161" s="1" t="s">
        <v>263</v>
      </c>
      <c r="D161" s="1" t="s">
        <v>18</v>
      </c>
      <c r="E161" s="6" t="s">
        <v>309</v>
      </c>
      <c r="F161" s="1" t="s">
        <v>19</v>
      </c>
    </row>
    <row r="163" spans="1:16">
      <c r="A163" s="4" t="s">
        <v>1007</v>
      </c>
      <c r="B163" s="4"/>
      <c r="C163" s="4"/>
      <c r="D163" s="4"/>
      <c r="E163" s="5"/>
      <c r="F163" s="4"/>
      <c r="G163" s="4"/>
      <c r="H163" s="4"/>
      <c r="I163" s="4"/>
      <c r="J163" s="4"/>
      <c r="K163" s="4"/>
      <c r="L163" s="4"/>
      <c r="M163" s="4"/>
      <c r="N163" s="4"/>
      <c r="O163" s="4"/>
      <c r="P163" s="4"/>
    </row>
    <row r="164" spans="1:16">
      <c r="A164" t="s">
        <v>828</v>
      </c>
      <c r="B164" t="s">
        <v>829</v>
      </c>
      <c r="C164" t="s">
        <v>28</v>
      </c>
      <c r="D164" t="s">
        <v>9</v>
      </c>
      <c r="E164" t="s">
        <v>980</v>
      </c>
      <c r="F164" t="s">
        <v>10</v>
      </c>
    </row>
    <row r="165" spans="1:16">
      <c r="A165" t="s">
        <v>830</v>
      </c>
      <c r="B165" t="s">
        <v>831</v>
      </c>
      <c r="C165" t="s">
        <v>28</v>
      </c>
      <c r="D165" t="s">
        <v>9</v>
      </c>
      <c r="E165" t="s">
        <v>1010</v>
      </c>
      <c r="F165" t="s">
        <v>10</v>
      </c>
    </row>
    <row r="166" spans="1:16">
      <c r="A166" t="s">
        <v>832</v>
      </c>
      <c r="B166" t="s">
        <v>833</v>
      </c>
      <c r="C166" t="s">
        <v>28</v>
      </c>
      <c r="D166" t="s">
        <v>9</v>
      </c>
      <c r="E166" t="s">
        <v>981</v>
      </c>
      <c r="F166" t="s">
        <v>10</v>
      </c>
    </row>
    <row r="167" spans="1:16">
      <c r="A167" t="s">
        <v>834</v>
      </c>
      <c r="B167" t="s">
        <v>835</v>
      </c>
      <c r="C167" t="s">
        <v>28</v>
      </c>
      <c r="D167" t="s">
        <v>9</v>
      </c>
      <c r="E167" t="s">
        <v>982</v>
      </c>
      <c r="F167" t="s">
        <v>10</v>
      </c>
    </row>
    <row r="168" spans="1:16">
      <c r="A168" t="s">
        <v>836</v>
      </c>
      <c r="B168" t="s">
        <v>837</v>
      </c>
      <c r="C168" t="s">
        <v>28</v>
      </c>
      <c r="D168" t="s">
        <v>9</v>
      </c>
      <c r="E168" t="s">
        <v>983</v>
      </c>
      <c r="F168" t="s">
        <v>10</v>
      </c>
    </row>
    <row r="169" spans="1:16">
      <c r="A169" t="s">
        <v>838</v>
      </c>
      <c r="B169" t="s">
        <v>839</v>
      </c>
      <c r="C169" t="s">
        <v>28</v>
      </c>
      <c r="D169" t="s">
        <v>9</v>
      </c>
      <c r="E169" t="s">
        <v>984</v>
      </c>
      <c r="F169" t="s">
        <v>10</v>
      </c>
      <c r="G169"/>
    </row>
    <row r="170" spans="1:16">
      <c r="A170" t="s">
        <v>840</v>
      </c>
      <c r="B170" t="s">
        <v>841</v>
      </c>
      <c r="C170" t="s">
        <v>28</v>
      </c>
      <c r="D170" t="s">
        <v>13</v>
      </c>
      <c r="E170" t="s">
        <v>999</v>
      </c>
      <c r="F170" t="s">
        <v>999</v>
      </c>
    </row>
    <row r="171" spans="1:16">
      <c r="A171" t="s">
        <v>842</v>
      </c>
      <c r="B171" t="s">
        <v>843</v>
      </c>
      <c r="C171" t="s">
        <v>28</v>
      </c>
      <c r="D171" t="s">
        <v>13</v>
      </c>
      <c r="E171" t="s">
        <v>1001</v>
      </c>
      <c r="F171" t="s">
        <v>1001</v>
      </c>
      <c r="G171"/>
    </row>
    <row r="172" spans="1:16">
      <c r="A172" t="s">
        <v>844</v>
      </c>
      <c r="B172" t="s">
        <v>845</v>
      </c>
      <c r="C172" t="s">
        <v>28</v>
      </c>
      <c r="D172" t="s">
        <v>13</v>
      </c>
      <c r="E172" t="s">
        <v>1000</v>
      </c>
      <c r="F172" t="s">
        <v>1000</v>
      </c>
      <c r="G172"/>
    </row>
    <row r="173" spans="1:16">
      <c r="A173" t="s">
        <v>846</v>
      </c>
      <c r="B173" t="s">
        <v>847</v>
      </c>
      <c r="C173" t="s">
        <v>28</v>
      </c>
      <c r="D173" t="s">
        <v>9</v>
      </c>
      <c r="E173" t="s">
        <v>985</v>
      </c>
      <c r="F173" t="s">
        <v>10</v>
      </c>
    </row>
    <row r="174" spans="1:16">
      <c r="A174" t="s">
        <v>848</v>
      </c>
      <c r="B174" t="s">
        <v>849</v>
      </c>
      <c r="C174" t="s">
        <v>28</v>
      </c>
      <c r="D174" t="s">
        <v>9</v>
      </c>
      <c r="E174" t="s">
        <v>986</v>
      </c>
      <c r="F174" t="s">
        <v>10</v>
      </c>
    </row>
    <row r="175" spans="1:16">
      <c r="A175" t="s">
        <v>850</v>
      </c>
      <c r="B175" t="s">
        <v>851</v>
      </c>
      <c r="C175" t="s">
        <v>28</v>
      </c>
      <c r="D175" t="s">
        <v>9</v>
      </c>
      <c r="E175" t="s">
        <v>987</v>
      </c>
      <c r="F175" t="s">
        <v>10</v>
      </c>
    </row>
    <row r="176" spans="1:16">
      <c r="A176" t="s">
        <v>852</v>
      </c>
      <c r="B176" t="s">
        <v>853</v>
      </c>
      <c r="C176" t="s">
        <v>28</v>
      </c>
      <c r="D176" t="s">
        <v>9</v>
      </c>
      <c r="E176" t="s">
        <v>988</v>
      </c>
      <c r="F176" t="s">
        <v>10</v>
      </c>
    </row>
    <row r="177" spans="1:11">
      <c r="A177" t="s">
        <v>854</v>
      </c>
      <c r="B177" t="s">
        <v>996</v>
      </c>
      <c r="C177" t="s">
        <v>28</v>
      </c>
      <c r="D177" t="s">
        <v>9</v>
      </c>
      <c r="E177" t="s">
        <v>989</v>
      </c>
      <c r="F177" t="s">
        <v>10</v>
      </c>
    </row>
    <row r="178" spans="1:11">
      <c r="A178" t="s">
        <v>856</v>
      </c>
      <c r="B178" t="s">
        <v>997</v>
      </c>
      <c r="C178" t="s">
        <v>28</v>
      </c>
      <c r="D178" t="s">
        <v>9</v>
      </c>
      <c r="E178" t="s">
        <v>990</v>
      </c>
      <c r="F178" t="s">
        <v>10</v>
      </c>
    </row>
    <row r="179" spans="1:11">
      <c r="A179" t="s">
        <v>858</v>
      </c>
      <c r="B179" t="s">
        <v>998</v>
      </c>
      <c r="C179" t="s">
        <v>28</v>
      </c>
      <c r="D179" t="s">
        <v>9</v>
      </c>
      <c r="E179" t="s">
        <v>991</v>
      </c>
      <c r="F179" t="s">
        <v>10</v>
      </c>
    </row>
    <row r="180" spans="1:11">
      <c r="A180" t="s">
        <v>860</v>
      </c>
      <c r="B180" t="s">
        <v>861</v>
      </c>
      <c r="C180" t="s">
        <v>28</v>
      </c>
      <c r="D180" t="s">
        <v>9</v>
      </c>
      <c r="E180" t="s">
        <v>992</v>
      </c>
      <c r="F180" t="s">
        <v>10</v>
      </c>
    </row>
    <row r="181" spans="1:11">
      <c r="A181" t="s">
        <v>862</v>
      </c>
      <c r="B181" t="s">
        <v>863</v>
      </c>
      <c r="C181" t="s">
        <v>28</v>
      </c>
      <c r="D181" t="s">
        <v>9</v>
      </c>
      <c r="E181" t="s">
        <v>993</v>
      </c>
      <c r="F181" t="s">
        <v>10</v>
      </c>
    </row>
    <row r="182" spans="1:11">
      <c r="A182" t="s">
        <v>864</v>
      </c>
      <c r="B182" t="s">
        <v>865</v>
      </c>
      <c r="C182" t="s">
        <v>28</v>
      </c>
      <c r="D182" t="s">
        <v>9</v>
      </c>
      <c r="E182" t="s">
        <v>995</v>
      </c>
      <c r="F182" t="s">
        <v>10</v>
      </c>
    </row>
    <row r="183" spans="1:11">
      <c r="A183" t="s">
        <v>573</v>
      </c>
      <c r="B183" t="s">
        <v>6644</v>
      </c>
      <c r="C183" t="s">
        <v>28</v>
      </c>
      <c r="D183" t="s">
        <v>9</v>
      </c>
      <c r="E183" t="s">
        <v>6645</v>
      </c>
      <c r="F183" t="s">
        <v>10</v>
      </c>
    </row>
    <row r="184" spans="1:11">
      <c r="A184" s="1" t="s">
        <v>6647</v>
      </c>
      <c r="B184" t="s">
        <v>867</v>
      </c>
      <c r="C184" t="s">
        <v>28</v>
      </c>
      <c r="D184" t="s">
        <v>9</v>
      </c>
      <c r="E184" t="s">
        <v>994</v>
      </c>
      <c r="F184" t="s">
        <v>10</v>
      </c>
    </row>
    <row r="186" spans="1:11">
      <c r="A186" s="1" t="s">
        <v>350</v>
      </c>
      <c r="B186" s="1" t="s">
        <v>349</v>
      </c>
      <c r="C186" s="1" t="s">
        <v>28</v>
      </c>
      <c r="D186" s="1" t="s">
        <v>9</v>
      </c>
      <c r="E186" s="1" t="s">
        <v>351</v>
      </c>
      <c r="F186" s="1" t="s">
        <v>10</v>
      </c>
    </row>
    <row r="188" spans="1:11">
      <c r="A188" s="4" t="s">
        <v>8052</v>
      </c>
      <c r="B188" s="4"/>
      <c r="C188" s="4"/>
      <c r="D188" s="4"/>
      <c r="E188" s="5"/>
      <c r="F188" s="4"/>
      <c r="G188" s="4"/>
      <c r="H188" s="4"/>
      <c r="I188" s="4"/>
      <c r="J188" s="4"/>
      <c r="K188" s="4"/>
    </row>
    <row r="189" spans="1:11">
      <c r="A189" s="1" t="s">
        <v>8053</v>
      </c>
      <c r="B189" s="1" t="s">
        <v>8077</v>
      </c>
      <c r="C189" t="s">
        <v>28</v>
      </c>
      <c r="D189" t="s">
        <v>9</v>
      </c>
      <c r="E189" t="s">
        <v>8075</v>
      </c>
      <c r="F189" t="s">
        <v>10</v>
      </c>
      <c r="G189" s="280" t="s">
        <v>8055</v>
      </c>
      <c r="H189" s="1" t="s">
        <v>7990</v>
      </c>
    </row>
    <row r="190" spans="1:11">
      <c r="A190" s="1" t="s">
        <v>8054</v>
      </c>
      <c r="B190" s="1" t="s">
        <v>8078</v>
      </c>
      <c r="C190" t="s">
        <v>28</v>
      </c>
      <c r="D190" t="s">
        <v>9</v>
      </c>
      <c r="E190" t="s">
        <v>8076</v>
      </c>
      <c r="F190" t="s">
        <v>10</v>
      </c>
      <c r="G190" s="1" t="s">
        <v>8056</v>
      </c>
      <c r="H190" s="1" t="s">
        <v>7990</v>
      </c>
    </row>
    <row r="191" spans="1:11">
      <c r="A191" s="1" t="s">
        <v>8079</v>
      </c>
      <c r="B191" s="1" t="s">
        <v>8081</v>
      </c>
      <c r="C191" t="s">
        <v>28</v>
      </c>
      <c r="D191" t="s">
        <v>9</v>
      </c>
      <c r="E191" t="s">
        <v>8083</v>
      </c>
      <c r="F191" t="s">
        <v>10</v>
      </c>
      <c r="G191" s="1" t="s">
        <v>8084</v>
      </c>
    </row>
    <row r="192" spans="1:11">
      <c r="A192" s="1" t="s">
        <v>8009</v>
      </c>
      <c r="B192" s="1" t="s">
        <v>8080</v>
      </c>
      <c r="C192" t="s">
        <v>28</v>
      </c>
      <c r="D192" t="s">
        <v>9</v>
      </c>
      <c r="E192" t="s">
        <v>8082</v>
      </c>
      <c r="F192" t="s">
        <v>10</v>
      </c>
      <c r="G192" s="1" t="s">
        <v>8085</v>
      </c>
    </row>
    <row r="193" spans="1:6">
      <c r="A193" s="1" t="s">
        <v>8019</v>
      </c>
      <c r="B193" s="1" t="s">
        <v>8020</v>
      </c>
      <c r="C193" t="s">
        <v>28</v>
      </c>
      <c r="D193" t="s">
        <v>9</v>
      </c>
      <c r="E193" t="s">
        <v>8057</v>
      </c>
      <c r="F193" t="s">
        <v>10</v>
      </c>
    </row>
    <row r="194" spans="1:6">
      <c r="A194" s="1" t="s">
        <v>8022</v>
      </c>
      <c r="B194" s="1" t="s">
        <v>8023</v>
      </c>
      <c r="C194" t="s">
        <v>28</v>
      </c>
      <c r="D194" t="s">
        <v>9</v>
      </c>
      <c r="E194" t="s">
        <v>8058</v>
      </c>
      <c r="F194" t="s">
        <v>10</v>
      </c>
    </row>
    <row r="195" spans="1:6">
      <c r="A195" s="1" t="s">
        <v>8024</v>
      </c>
      <c r="B195" s="1" t="s">
        <v>8025</v>
      </c>
      <c r="C195" t="s">
        <v>28</v>
      </c>
      <c r="D195" t="s">
        <v>9</v>
      </c>
      <c r="E195" t="s">
        <v>8059</v>
      </c>
      <c r="F195" t="s">
        <v>10</v>
      </c>
    </row>
    <row r="196" spans="1:6">
      <c r="A196" s="1" t="s">
        <v>8026</v>
      </c>
      <c r="B196" s="1" t="s">
        <v>8027</v>
      </c>
      <c r="C196" t="s">
        <v>28</v>
      </c>
      <c r="D196" t="s">
        <v>9</v>
      </c>
      <c r="E196" t="s">
        <v>8060</v>
      </c>
      <c r="F196" t="s">
        <v>10</v>
      </c>
    </row>
    <row r="197" spans="1:6">
      <c r="A197" s="1" t="s">
        <v>8028</v>
      </c>
      <c r="B197" s="1" t="s">
        <v>8029</v>
      </c>
      <c r="C197" t="s">
        <v>28</v>
      </c>
      <c r="D197" t="s">
        <v>9</v>
      </c>
      <c r="E197" t="s">
        <v>8061</v>
      </c>
      <c r="F197" t="s">
        <v>10</v>
      </c>
    </row>
    <row r="198" spans="1:6">
      <c r="A198" s="1" t="s">
        <v>8030</v>
      </c>
      <c r="B198" s="1" t="s">
        <v>8031</v>
      </c>
      <c r="C198" t="s">
        <v>28</v>
      </c>
      <c r="D198" t="s">
        <v>9</v>
      </c>
      <c r="E198" t="s">
        <v>8062</v>
      </c>
      <c r="F198" t="s">
        <v>10</v>
      </c>
    </row>
    <row r="199" spans="1:6">
      <c r="A199" s="1" t="s">
        <v>8033</v>
      </c>
      <c r="B199" s="1" t="s">
        <v>8034</v>
      </c>
      <c r="C199" t="s">
        <v>28</v>
      </c>
      <c r="D199" t="s">
        <v>9</v>
      </c>
      <c r="E199" t="s">
        <v>8063</v>
      </c>
      <c r="F199" t="s">
        <v>10</v>
      </c>
    </row>
    <row r="200" spans="1:6">
      <c r="A200" s="1" t="s">
        <v>8035</v>
      </c>
      <c r="B200" s="1" t="s">
        <v>8036</v>
      </c>
      <c r="C200" t="s">
        <v>28</v>
      </c>
      <c r="D200" t="s">
        <v>9</v>
      </c>
      <c r="E200" t="s">
        <v>8064</v>
      </c>
      <c r="F200" t="s">
        <v>10</v>
      </c>
    </row>
    <row r="201" spans="1:6">
      <c r="A201" s="1" t="s">
        <v>8037</v>
      </c>
      <c r="B201" s="1" t="s">
        <v>35</v>
      </c>
      <c r="C201" t="s">
        <v>28</v>
      </c>
      <c r="D201" t="s">
        <v>9</v>
      </c>
      <c r="E201" t="s">
        <v>8065</v>
      </c>
      <c r="F201" t="s">
        <v>10</v>
      </c>
    </row>
    <row r="202" spans="1:6">
      <c r="A202" s="1" t="s">
        <v>8039</v>
      </c>
      <c r="B202" s="1" t="s">
        <v>36</v>
      </c>
      <c r="C202" t="s">
        <v>28</v>
      </c>
      <c r="D202" t="s">
        <v>9</v>
      </c>
      <c r="E202" t="s">
        <v>8066</v>
      </c>
      <c r="F202" t="s">
        <v>10</v>
      </c>
    </row>
    <row r="203" spans="1:6">
      <c r="A203" s="1" t="s">
        <v>8041</v>
      </c>
      <c r="B203" s="1" t="s">
        <v>37</v>
      </c>
      <c r="C203" t="s">
        <v>28</v>
      </c>
      <c r="D203" t="s">
        <v>9</v>
      </c>
      <c r="E203" t="s">
        <v>8067</v>
      </c>
      <c r="F203" t="s">
        <v>10</v>
      </c>
    </row>
    <row r="204" spans="1:6">
      <c r="A204" s="1" t="s">
        <v>8043</v>
      </c>
      <c r="B204" s="1" t="s">
        <v>38</v>
      </c>
      <c r="C204" t="s">
        <v>28</v>
      </c>
      <c r="D204" t="s">
        <v>9</v>
      </c>
      <c r="E204" t="s">
        <v>8068</v>
      </c>
      <c r="F204" t="s">
        <v>10</v>
      </c>
    </row>
    <row r="205" spans="1:6">
      <c r="A205" s="1" t="s">
        <v>8044</v>
      </c>
      <c r="B205" s="1" t="s">
        <v>39</v>
      </c>
      <c r="C205" t="s">
        <v>28</v>
      </c>
      <c r="D205" t="s">
        <v>9</v>
      </c>
      <c r="E205" t="s">
        <v>8069</v>
      </c>
      <c r="F205" t="s">
        <v>10</v>
      </c>
    </row>
    <row r="206" spans="1:6">
      <c r="A206" s="1" t="s">
        <v>8046</v>
      </c>
      <c r="B206" s="1" t="s">
        <v>40</v>
      </c>
      <c r="C206" t="s">
        <v>28</v>
      </c>
      <c r="D206" t="s">
        <v>9</v>
      </c>
      <c r="E206" t="s">
        <v>8070</v>
      </c>
      <c r="F206" t="s">
        <v>10</v>
      </c>
    </row>
    <row r="207" spans="1:6">
      <c r="A207" s="1" t="s">
        <v>8048</v>
      </c>
      <c r="B207" s="1" t="s">
        <v>41</v>
      </c>
      <c r="C207" t="s">
        <v>28</v>
      </c>
      <c r="D207" t="s">
        <v>9</v>
      </c>
      <c r="E207" t="s">
        <v>8071</v>
      </c>
      <c r="F207" t="s">
        <v>10</v>
      </c>
    </row>
    <row r="208" spans="1:6">
      <c r="A208" s="1" t="s">
        <v>8049</v>
      </c>
      <c r="B208" s="1" t="s">
        <v>42</v>
      </c>
      <c r="C208" t="s">
        <v>28</v>
      </c>
      <c r="D208" t="s">
        <v>9</v>
      </c>
      <c r="E208" t="s">
        <v>8072</v>
      </c>
      <c r="F208" t="s">
        <v>10</v>
      </c>
    </row>
    <row r="209" spans="1:16">
      <c r="A209" s="1" t="s">
        <v>8050</v>
      </c>
      <c r="B209" s="1" t="s">
        <v>43</v>
      </c>
      <c r="C209" t="s">
        <v>28</v>
      </c>
      <c r="D209" t="s">
        <v>9</v>
      </c>
      <c r="E209" t="s">
        <v>8073</v>
      </c>
      <c r="F209" t="s">
        <v>10</v>
      </c>
    </row>
    <row r="210" spans="1:16">
      <c r="A210" s="1" t="s">
        <v>8051</v>
      </c>
      <c r="B210" s="1" t="s">
        <v>44</v>
      </c>
      <c r="C210" t="s">
        <v>28</v>
      </c>
      <c r="D210" t="s">
        <v>9</v>
      </c>
      <c r="E210" t="s">
        <v>8074</v>
      </c>
      <c r="F210" t="s">
        <v>10</v>
      </c>
    </row>
    <row r="212" spans="1:16">
      <c r="A212" s="4" t="s">
        <v>232</v>
      </c>
      <c r="B212" s="4"/>
      <c r="C212" s="4"/>
      <c r="D212" s="4"/>
      <c r="E212" s="5"/>
      <c r="F212" s="4"/>
      <c r="G212" s="4"/>
      <c r="H212" s="4"/>
      <c r="I212" s="4"/>
      <c r="J212" s="4"/>
      <c r="K212" s="4"/>
      <c r="L212" s="4"/>
      <c r="M212" s="4"/>
      <c r="N212" s="4"/>
      <c r="O212" s="4"/>
      <c r="P212" s="4"/>
    </row>
    <row r="213" spans="1:16">
      <c r="A213" s="1" t="s">
        <v>33</v>
      </c>
      <c r="B213" s="1" t="s">
        <v>27</v>
      </c>
      <c r="C213" s="1" t="s">
        <v>28</v>
      </c>
      <c r="D213" s="1" t="s">
        <v>9</v>
      </c>
      <c r="E213" s="1" t="s">
        <v>134</v>
      </c>
      <c r="F213" s="1" t="s">
        <v>10</v>
      </c>
    </row>
    <row r="214" spans="1:16">
      <c r="A214" s="1" t="s">
        <v>29</v>
      </c>
      <c r="B214" s="1" t="s">
        <v>31</v>
      </c>
      <c r="C214" s="1" t="s">
        <v>28</v>
      </c>
      <c r="D214" s="1" t="s">
        <v>9</v>
      </c>
      <c r="E214" s="1" t="s">
        <v>135</v>
      </c>
      <c r="F214" s="1" t="s">
        <v>10</v>
      </c>
    </row>
    <row r="215" spans="1:16">
      <c r="A215" s="1" t="s">
        <v>30</v>
      </c>
      <c r="B215" s="1" t="s">
        <v>32</v>
      </c>
      <c r="C215" s="1" t="s">
        <v>28</v>
      </c>
      <c r="D215" s="1" t="s">
        <v>9</v>
      </c>
      <c r="E215" s="1" t="s">
        <v>186</v>
      </c>
      <c r="F215" s="1" t="s">
        <v>10</v>
      </c>
    </row>
    <row r="216" spans="1:16">
      <c r="A216" s="1" t="s">
        <v>6648</v>
      </c>
      <c r="B216" s="1" t="s">
        <v>6649</v>
      </c>
      <c r="C216" s="1" t="s">
        <v>28</v>
      </c>
      <c r="D216" s="1" t="s">
        <v>9</v>
      </c>
      <c r="E216" s="1" t="s">
        <v>6650</v>
      </c>
      <c r="F216" s="1" t="s">
        <v>10</v>
      </c>
    </row>
    <row r="217" spans="1:16">
      <c r="A217" s="1" t="s">
        <v>34</v>
      </c>
      <c r="B217" s="1" t="s">
        <v>35</v>
      </c>
      <c r="C217" s="1" t="s">
        <v>28</v>
      </c>
      <c r="D217" s="1" t="s">
        <v>9</v>
      </c>
      <c r="E217" s="1" t="s">
        <v>136</v>
      </c>
      <c r="F217" s="1" t="s">
        <v>10</v>
      </c>
    </row>
    <row r="218" spans="1:16">
      <c r="A218" s="1" t="s">
        <v>85</v>
      </c>
      <c r="B218" s="1" t="s">
        <v>36</v>
      </c>
      <c r="C218" s="1" t="s">
        <v>28</v>
      </c>
      <c r="D218" s="1" t="s">
        <v>9</v>
      </c>
      <c r="E218" s="1" t="s">
        <v>137</v>
      </c>
      <c r="F218" s="1" t="s">
        <v>10</v>
      </c>
    </row>
    <row r="219" spans="1:16">
      <c r="A219" s="1" t="s">
        <v>86</v>
      </c>
      <c r="B219" s="1" t="s">
        <v>37</v>
      </c>
      <c r="C219" s="1" t="s">
        <v>28</v>
      </c>
      <c r="D219" s="1" t="s">
        <v>9</v>
      </c>
      <c r="E219" s="1" t="s">
        <v>138</v>
      </c>
      <c r="F219" s="1" t="s">
        <v>10</v>
      </c>
    </row>
    <row r="220" spans="1:16">
      <c r="A220" s="1" t="s">
        <v>87</v>
      </c>
      <c r="B220" s="1" t="s">
        <v>38</v>
      </c>
      <c r="C220" s="1" t="s">
        <v>28</v>
      </c>
      <c r="D220" s="1" t="s">
        <v>9</v>
      </c>
      <c r="E220" s="1" t="s">
        <v>139</v>
      </c>
      <c r="F220" s="1" t="s">
        <v>10</v>
      </c>
    </row>
    <row r="221" spans="1:16">
      <c r="A221" s="1" t="s">
        <v>88</v>
      </c>
      <c r="B221" s="1" t="s">
        <v>39</v>
      </c>
      <c r="C221" s="1" t="s">
        <v>28</v>
      </c>
      <c r="D221" s="1" t="s">
        <v>9</v>
      </c>
      <c r="E221" s="1" t="s">
        <v>140</v>
      </c>
      <c r="F221" s="1" t="s">
        <v>10</v>
      </c>
    </row>
    <row r="222" spans="1:16">
      <c r="A222" s="1" t="s">
        <v>89</v>
      </c>
      <c r="B222" s="1" t="s">
        <v>40</v>
      </c>
      <c r="C222" s="1" t="s">
        <v>28</v>
      </c>
      <c r="D222" s="1" t="s">
        <v>9</v>
      </c>
      <c r="E222" s="1" t="s">
        <v>141</v>
      </c>
      <c r="F222" s="1" t="s">
        <v>10</v>
      </c>
    </row>
    <row r="223" spans="1:16">
      <c r="A223" s="1" t="s">
        <v>90</v>
      </c>
      <c r="B223" s="1" t="s">
        <v>41</v>
      </c>
      <c r="C223" s="1" t="s">
        <v>28</v>
      </c>
      <c r="D223" s="1" t="s">
        <v>9</v>
      </c>
      <c r="E223" s="1" t="s">
        <v>142</v>
      </c>
      <c r="F223" s="1" t="s">
        <v>10</v>
      </c>
    </row>
    <row r="224" spans="1:16">
      <c r="A224" s="1" t="s">
        <v>91</v>
      </c>
      <c r="B224" s="1" t="s">
        <v>42</v>
      </c>
      <c r="C224" s="1" t="s">
        <v>28</v>
      </c>
      <c r="D224" s="1" t="s">
        <v>9</v>
      </c>
      <c r="E224" s="1" t="s">
        <v>143</v>
      </c>
      <c r="F224" s="1" t="s">
        <v>10</v>
      </c>
    </row>
    <row r="225" spans="1:6">
      <c r="A225" s="1" t="s">
        <v>92</v>
      </c>
      <c r="B225" s="1" t="s">
        <v>43</v>
      </c>
      <c r="C225" s="1" t="s">
        <v>28</v>
      </c>
      <c r="D225" s="1" t="s">
        <v>9</v>
      </c>
      <c r="E225" s="1" t="s">
        <v>144</v>
      </c>
      <c r="F225" s="1" t="s">
        <v>10</v>
      </c>
    </row>
    <row r="226" spans="1:6">
      <c r="A226" s="1" t="s">
        <v>93</v>
      </c>
      <c r="B226" s="1" t="s">
        <v>44</v>
      </c>
      <c r="C226" s="1" t="s">
        <v>28</v>
      </c>
      <c r="D226" s="1" t="s">
        <v>9</v>
      </c>
      <c r="E226" s="1" t="s">
        <v>145</v>
      </c>
      <c r="F226" s="1" t="s">
        <v>10</v>
      </c>
    </row>
    <row r="227" spans="1:6">
      <c r="A227" s="1" t="s">
        <v>94</v>
      </c>
      <c r="B227" s="1" t="s">
        <v>45</v>
      </c>
      <c r="C227" s="1" t="s">
        <v>28</v>
      </c>
      <c r="D227" s="1" t="s">
        <v>9</v>
      </c>
      <c r="E227" s="1" t="s">
        <v>146</v>
      </c>
      <c r="F227" s="1" t="s">
        <v>10</v>
      </c>
    </row>
    <row r="228" spans="1:6">
      <c r="A228" s="1" t="s">
        <v>95</v>
      </c>
      <c r="B228" s="1" t="s">
        <v>46</v>
      </c>
      <c r="C228" s="1" t="s">
        <v>28</v>
      </c>
      <c r="D228" s="1" t="s">
        <v>9</v>
      </c>
      <c r="E228" s="1" t="s">
        <v>147</v>
      </c>
      <c r="F228" s="1" t="s">
        <v>10</v>
      </c>
    </row>
    <row r="229" spans="1:6">
      <c r="A229" s="1" t="s">
        <v>96</v>
      </c>
      <c r="B229" s="1" t="s">
        <v>47</v>
      </c>
      <c r="C229" s="1" t="s">
        <v>28</v>
      </c>
      <c r="D229" s="1" t="s">
        <v>9</v>
      </c>
      <c r="E229" s="1" t="s">
        <v>148</v>
      </c>
      <c r="F229" s="1" t="s">
        <v>10</v>
      </c>
    </row>
    <row r="230" spans="1:6">
      <c r="A230" s="1" t="s">
        <v>97</v>
      </c>
      <c r="B230" s="1" t="s">
        <v>48</v>
      </c>
      <c r="C230" s="1" t="s">
        <v>28</v>
      </c>
      <c r="D230" s="1" t="s">
        <v>9</v>
      </c>
      <c r="E230" s="1" t="s">
        <v>149</v>
      </c>
      <c r="F230" s="1" t="s">
        <v>10</v>
      </c>
    </row>
    <row r="231" spans="1:6">
      <c r="A231" s="1" t="s">
        <v>98</v>
      </c>
      <c r="B231" s="1" t="s">
        <v>49</v>
      </c>
      <c r="C231" s="1" t="s">
        <v>28</v>
      </c>
      <c r="D231" s="1" t="s">
        <v>9</v>
      </c>
      <c r="E231" s="1" t="s">
        <v>150</v>
      </c>
      <c r="F231" s="1" t="s">
        <v>10</v>
      </c>
    </row>
    <row r="232" spans="1:6">
      <c r="A232" s="1" t="s">
        <v>99</v>
      </c>
      <c r="B232" s="1" t="s">
        <v>50</v>
      </c>
      <c r="C232" s="1" t="s">
        <v>28</v>
      </c>
      <c r="D232" s="1" t="s">
        <v>9</v>
      </c>
      <c r="E232" s="1" t="s">
        <v>151</v>
      </c>
      <c r="F232" s="1" t="s">
        <v>10</v>
      </c>
    </row>
    <row r="233" spans="1:6">
      <c r="A233" s="1" t="s">
        <v>100</v>
      </c>
      <c r="B233" s="1" t="s">
        <v>51</v>
      </c>
      <c r="C233" s="1" t="s">
        <v>28</v>
      </c>
      <c r="D233" s="1" t="s">
        <v>9</v>
      </c>
      <c r="E233" s="1" t="s">
        <v>152</v>
      </c>
      <c r="F233" s="1" t="s">
        <v>10</v>
      </c>
    </row>
    <row r="234" spans="1:6">
      <c r="A234" s="1" t="s">
        <v>101</v>
      </c>
      <c r="B234" s="1" t="s">
        <v>52</v>
      </c>
      <c r="C234" s="1" t="s">
        <v>28</v>
      </c>
      <c r="D234" s="1" t="s">
        <v>9</v>
      </c>
      <c r="E234" s="1" t="s">
        <v>153</v>
      </c>
      <c r="F234" s="1" t="s">
        <v>10</v>
      </c>
    </row>
    <row r="235" spans="1:6">
      <c r="A235" s="1" t="s">
        <v>102</v>
      </c>
      <c r="B235" s="1" t="s">
        <v>53</v>
      </c>
      <c r="C235" s="1" t="s">
        <v>28</v>
      </c>
      <c r="D235" s="1" t="s">
        <v>9</v>
      </c>
      <c r="E235" s="1" t="s">
        <v>154</v>
      </c>
      <c r="F235" s="1" t="s">
        <v>10</v>
      </c>
    </row>
    <row r="236" spans="1:6">
      <c r="A236" s="1" t="s">
        <v>103</v>
      </c>
      <c r="B236" s="1" t="s">
        <v>54</v>
      </c>
      <c r="C236" s="1" t="s">
        <v>28</v>
      </c>
      <c r="D236" s="1" t="s">
        <v>9</v>
      </c>
      <c r="E236" s="1" t="s">
        <v>155</v>
      </c>
      <c r="F236" s="1" t="s">
        <v>10</v>
      </c>
    </row>
    <row r="237" spans="1:6">
      <c r="A237" s="1" t="s">
        <v>104</v>
      </c>
      <c r="B237" s="1" t="s">
        <v>55</v>
      </c>
      <c r="C237" s="1" t="s">
        <v>28</v>
      </c>
      <c r="D237" s="1" t="s">
        <v>9</v>
      </c>
      <c r="E237" s="1" t="s">
        <v>156</v>
      </c>
      <c r="F237" s="1" t="s">
        <v>10</v>
      </c>
    </row>
    <row r="238" spans="1:6">
      <c r="A238" s="1" t="s">
        <v>105</v>
      </c>
      <c r="B238" s="1" t="s">
        <v>56</v>
      </c>
      <c r="C238" s="1" t="s">
        <v>28</v>
      </c>
      <c r="D238" s="1" t="s">
        <v>9</v>
      </c>
      <c r="E238" s="1" t="s">
        <v>157</v>
      </c>
      <c r="F238" s="1" t="s">
        <v>10</v>
      </c>
    </row>
    <row r="239" spans="1:6">
      <c r="A239" s="1" t="s">
        <v>106</v>
      </c>
      <c r="B239" s="1" t="s">
        <v>57</v>
      </c>
      <c r="C239" s="1" t="s">
        <v>28</v>
      </c>
      <c r="D239" s="1" t="s">
        <v>9</v>
      </c>
      <c r="E239" s="1" t="s">
        <v>158</v>
      </c>
      <c r="F239" s="1" t="s">
        <v>10</v>
      </c>
    </row>
    <row r="240" spans="1:6">
      <c r="A240" s="1" t="s">
        <v>107</v>
      </c>
      <c r="B240" s="1" t="s">
        <v>58</v>
      </c>
      <c r="C240" s="1" t="s">
        <v>28</v>
      </c>
      <c r="D240" s="1" t="s">
        <v>9</v>
      </c>
      <c r="E240" s="1" t="s">
        <v>159</v>
      </c>
      <c r="F240" s="1" t="s">
        <v>10</v>
      </c>
    </row>
    <row r="241" spans="1:6">
      <c r="A241" s="1" t="s">
        <v>108</v>
      </c>
      <c r="B241" s="1" t="s">
        <v>59</v>
      </c>
      <c r="C241" s="1" t="s">
        <v>28</v>
      </c>
      <c r="D241" s="1" t="s">
        <v>9</v>
      </c>
      <c r="E241" s="1" t="s">
        <v>160</v>
      </c>
      <c r="F241" s="1" t="s">
        <v>10</v>
      </c>
    </row>
    <row r="242" spans="1:6">
      <c r="A242" s="1" t="s">
        <v>109</v>
      </c>
      <c r="B242" s="1" t="s">
        <v>60</v>
      </c>
      <c r="C242" s="1" t="s">
        <v>28</v>
      </c>
      <c r="D242" s="1" t="s">
        <v>9</v>
      </c>
      <c r="E242" s="1" t="s">
        <v>161</v>
      </c>
      <c r="F242" s="1" t="s">
        <v>10</v>
      </c>
    </row>
    <row r="243" spans="1:6">
      <c r="A243" s="1" t="s">
        <v>110</v>
      </c>
      <c r="B243" s="1" t="s">
        <v>61</v>
      </c>
      <c r="C243" s="1" t="s">
        <v>28</v>
      </c>
      <c r="D243" s="1" t="s">
        <v>9</v>
      </c>
      <c r="E243" s="1" t="s">
        <v>162</v>
      </c>
      <c r="F243" s="1" t="s">
        <v>10</v>
      </c>
    </row>
    <row r="244" spans="1:6">
      <c r="A244" s="1" t="s">
        <v>111</v>
      </c>
      <c r="B244" s="1" t="s">
        <v>62</v>
      </c>
      <c r="C244" s="1" t="s">
        <v>28</v>
      </c>
      <c r="D244" s="1" t="s">
        <v>9</v>
      </c>
      <c r="E244" s="1" t="s">
        <v>163</v>
      </c>
      <c r="F244" s="1" t="s">
        <v>10</v>
      </c>
    </row>
    <row r="245" spans="1:6">
      <c r="A245" s="1" t="s">
        <v>112</v>
      </c>
      <c r="B245" s="1" t="s">
        <v>63</v>
      </c>
      <c r="C245" s="1" t="s">
        <v>28</v>
      </c>
      <c r="D245" s="1" t="s">
        <v>9</v>
      </c>
      <c r="E245" s="1" t="s">
        <v>164</v>
      </c>
      <c r="F245" s="1" t="s">
        <v>10</v>
      </c>
    </row>
    <row r="246" spans="1:6">
      <c r="A246" s="1" t="s">
        <v>113</v>
      </c>
      <c r="B246" s="1" t="s">
        <v>64</v>
      </c>
      <c r="C246" s="1" t="s">
        <v>28</v>
      </c>
      <c r="D246" s="1" t="s">
        <v>9</v>
      </c>
      <c r="E246" s="1" t="s">
        <v>165</v>
      </c>
      <c r="F246" s="1" t="s">
        <v>10</v>
      </c>
    </row>
    <row r="247" spans="1:6">
      <c r="A247" s="1" t="s">
        <v>114</v>
      </c>
      <c r="B247" s="1" t="s">
        <v>65</v>
      </c>
      <c r="C247" s="1" t="s">
        <v>28</v>
      </c>
      <c r="D247" s="1" t="s">
        <v>9</v>
      </c>
      <c r="E247" s="1" t="s">
        <v>166</v>
      </c>
      <c r="F247" s="1" t="s">
        <v>10</v>
      </c>
    </row>
    <row r="248" spans="1:6">
      <c r="A248" s="1" t="s">
        <v>115</v>
      </c>
      <c r="B248" s="1" t="s">
        <v>66</v>
      </c>
      <c r="C248" s="1" t="s">
        <v>28</v>
      </c>
      <c r="D248" s="1" t="s">
        <v>9</v>
      </c>
      <c r="E248" s="1" t="s">
        <v>167</v>
      </c>
      <c r="F248" s="1" t="s">
        <v>10</v>
      </c>
    </row>
    <row r="249" spans="1:6">
      <c r="A249" s="1" t="s">
        <v>116</v>
      </c>
      <c r="B249" s="1" t="s">
        <v>67</v>
      </c>
      <c r="C249" s="1" t="s">
        <v>28</v>
      </c>
      <c r="D249" s="1" t="s">
        <v>9</v>
      </c>
      <c r="E249" s="1" t="s">
        <v>168</v>
      </c>
      <c r="F249" s="1" t="s">
        <v>10</v>
      </c>
    </row>
    <row r="250" spans="1:6">
      <c r="A250" s="1" t="s">
        <v>117</v>
      </c>
      <c r="B250" s="1" t="s">
        <v>68</v>
      </c>
      <c r="C250" s="1" t="s">
        <v>28</v>
      </c>
      <c r="D250" s="1" t="s">
        <v>9</v>
      </c>
      <c r="E250" s="1" t="s">
        <v>169</v>
      </c>
      <c r="F250" s="1" t="s">
        <v>10</v>
      </c>
    </row>
    <row r="251" spans="1:6">
      <c r="A251" s="1" t="s">
        <v>118</v>
      </c>
      <c r="B251" s="1" t="s">
        <v>69</v>
      </c>
      <c r="C251" s="1" t="s">
        <v>28</v>
      </c>
      <c r="D251" s="1" t="s">
        <v>9</v>
      </c>
      <c r="E251" s="1" t="s">
        <v>170</v>
      </c>
      <c r="F251" s="1" t="s">
        <v>10</v>
      </c>
    </row>
    <row r="252" spans="1:6">
      <c r="A252" s="1" t="s">
        <v>119</v>
      </c>
      <c r="B252" s="1" t="s">
        <v>70</v>
      </c>
      <c r="C252" s="1" t="s">
        <v>28</v>
      </c>
      <c r="D252" s="1" t="s">
        <v>9</v>
      </c>
      <c r="E252" s="1" t="s">
        <v>171</v>
      </c>
      <c r="F252" s="1" t="s">
        <v>10</v>
      </c>
    </row>
    <row r="253" spans="1:6">
      <c r="A253" s="1" t="s">
        <v>120</v>
      </c>
      <c r="B253" s="1" t="s">
        <v>71</v>
      </c>
      <c r="C253" s="1" t="s">
        <v>28</v>
      </c>
      <c r="D253" s="1" t="s">
        <v>9</v>
      </c>
      <c r="E253" s="1" t="s">
        <v>172</v>
      </c>
      <c r="F253" s="1" t="s">
        <v>10</v>
      </c>
    </row>
    <row r="254" spans="1:6">
      <c r="A254" s="1" t="s">
        <v>121</v>
      </c>
      <c r="B254" s="1" t="s">
        <v>72</v>
      </c>
      <c r="C254" s="1" t="s">
        <v>28</v>
      </c>
      <c r="D254" s="1" t="s">
        <v>9</v>
      </c>
      <c r="E254" s="1" t="s">
        <v>173</v>
      </c>
      <c r="F254" s="1" t="s">
        <v>10</v>
      </c>
    </row>
    <row r="255" spans="1:6">
      <c r="A255" s="1" t="s">
        <v>122</v>
      </c>
      <c r="B255" s="1" t="s">
        <v>73</v>
      </c>
      <c r="C255" s="1" t="s">
        <v>28</v>
      </c>
      <c r="D255" s="1" t="s">
        <v>9</v>
      </c>
      <c r="E255" s="1" t="s">
        <v>174</v>
      </c>
      <c r="F255" s="1" t="s">
        <v>10</v>
      </c>
    </row>
    <row r="256" spans="1:6">
      <c r="A256" s="1" t="s">
        <v>123</v>
      </c>
      <c r="B256" s="1" t="s">
        <v>74</v>
      </c>
      <c r="C256" s="1" t="s">
        <v>28</v>
      </c>
      <c r="D256" s="1" t="s">
        <v>9</v>
      </c>
      <c r="E256" s="1" t="s">
        <v>175</v>
      </c>
      <c r="F256" s="1" t="s">
        <v>10</v>
      </c>
    </row>
    <row r="257" spans="1:30">
      <c r="A257" s="1" t="s">
        <v>124</v>
      </c>
      <c r="B257" s="1" t="s">
        <v>75</v>
      </c>
      <c r="C257" s="1" t="s">
        <v>28</v>
      </c>
      <c r="D257" s="1" t="s">
        <v>9</v>
      </c>
      <c r="E257" s="1" t="s">
        <v>176</v>
      </c>
      <c r="F257" s="1" t="s">
        <v>10</v>
      </c>
    </row>
    <row r="258" spans="1:30">
      <c r="A258" s="1" t="s">
        <v>125</v>
      </c>
      <c r="B258" s="1" t="s">
        <v>76</v>
      </c>
      <c r="C258" s="1" t="s">
        <v>28</v>
      </c>
      <c r="D258" s="1" t="s">
        <v>9</v>
      </c>
      <c r="E258" s="1" t="s">
        <v>177</v>
      </c>
      <c r="F258" s="1" t="s">
        <v>10</v>
      </c>
    </row>
    <row r="259" spans="1:30">
      <c r="A259" s="1" t="s">
        <v>126</v>
      </c>
      <c r="B259" s="1" t="s">
        <v>77</v>
      </c>
      <c r="C259" s="1" t="s">
        <v>28</v>
      </c>
      <c r="D259" s="1" t="s">
        <v>9</v>
      </c>
      <c r="E259" s="1" t="s">
        <v>178</v>
      </c>
      <c r="F259" s="1" t="s">
        <v>10</v>
      </c>
    </row>
    <row r="260" spans="1:30">
      <c r="A260" s="1" t="s">
        <v>127</v>
      </c>
      <c r="B260" s="1" t="s">
        <v>78</v>
      </c>
      <c r="C260" s="1" t="s">
        <v>28</v>
      </c>
      <c r="D260" s="1" t="s">
        <v>9</v>
      </c>
      <c r="E260" s="1" t="s">
        <v>179</v>
      </c>
      <c r="F260" s="1" t="s">
        <v>10</v>
      </c>
    </row>
    <row r="261" spans="1:30" s="4" customFormat="1">
      <c r="A261" s="1" t="s">
        <v>128</v>
      </c>
      <c r="B261" s="1" t="s">
        <v>79</v>
      </c>
      <c r="C261" s="1" t="s">
        <v>28</v>
      </c>
      <c r="D261" s="1" t="s">
        <v>9</v>
      </c>
      <c r="E261" s="1" t="s">
        <v>180</v>
      </c>
      <c r="F261" s="1" t="s">
        <v>10</v>
      </c>
      <c r="G261" s="1"/>
      <c r="H261" s="1"/>
      <c r="I261" s="1"/>
      <c r="J261" s="1"/>
      <c r="K261" s="1"/>
      <c r="L261" s="1"/>
      <c r="M261" s="1"/>
      <c r="N261" s="1"/>
      <c r="O261" s="1"/>
      <c r="P261" s="1"/>
      <c r="Q261" s="1"/>
      <c r="R261" s="1"/>
      <c r="S261" s="1"/>
      <c r="T261" s="1"/>
      <c r="U261" s="1"/>
      <c r="V261" s="1"/>
      <c r="W261" s="1"/>
      <c r="X261" s="1"/>
      <c r="Y261" s="1"/>
      <c r="Z261" s="1"/>
      <c r="AA261" s="1"/>
      <c r="AB261" s="1"/>
      <c r="AC261" s="1"/>
      <c r="AD261" s="1"/>
    </row>
    <row r="262" spans="1:30">
      <c r="A262" s="1" t="s">
        <v>129</v>
      </c>
      <c r="B262" s="1" t="s">
        <v>80</v>
      </c>
      <c r="C262" s="1" t="s">
        <v>28</v>
      </c>
      <c r="D262" s="1" t="s">
        <v>9</v>
      </c>
      <c r="E262" s="1" t="s">
        <v>181</v>
      </c>
      <c r="F262" s="1" t="s">
        <v>10</v>
      </c>
    </row>
    <row r="263" spans="1:30">
      <c r="A263" s="1" t="s">
        <v>130</v>
      </c>
      <c r="B263" s="1" t="s">
        <v>81</v>
      </c>
      <c r="C263" s="1" t="s">
        <v>28</v>
      </c>
      <c r="D263" s="1" t="s">
        <v>9</v>
      </c>
      <c r="E263" s="1" t="s">
        <v>182</v>
      </c>
      <c r="F263" s="1" t="s">
        <v>10</v>
      </c>
    </row>
    <row r="264" spans="1:30">
      <c r="A264" s="1" t="s">
        <v>131</v>
      </c>
      <c r="B264" s="1" t="s">
        <v>82</v>
      </c>
      <c r="C264" s="1" t="s">
        <v>28</v>
      </c>
      <c r="D264" s="1" t="s">
        <v>9</v>
      </c>
      <c r="E264" s="1" t="s">
        <v>183</v>
      </c>
      <c r="F264" s="1" t="s">
        <v>10</v>
      </c>
    </row>
    <row r="265" spans="1:30">
      <c r="A265" s="1" t="s">
        <v>132</v>
      </c>
      <c r="B265" s="1" t="s">
        <v>83</v>
      </c>
      <c r="C265" s="1" t="s">
        <v>28</v>
      </c>
      <c r="D265" s="1" t="s">
        <v>9</v>
      </c>
      <c r="E265" s="1" t="s">
        <v>184</v>
      </c>
      <c r="F265" s="1" t="s">
        <v>10</v>
      </c>
    </row>
    <row r="266" spans="1:30">
      <c r="A266" s="1" t="s">
        <v>133</v>
      </c>
      <c r="B266" s="1" t="s">
        <v>84</v>
      </c>
      <c r="C266" s="1" t="s">
        <v>28</v>
      </c>
      <c r="D266" s="1" t="s">
        <v>9</v>
      </c>
      <c r="E266" s="1" t="s">
        <v>185</v>
      </c>
      <c r="F266" s="1" t="s">
        <v>10</v>
      </c>
    </row>
    <row r="268" spans="1:30" s="4" customFormat="1">
      <c r="A268" s="4" t="s">
        <v>8151</v>
      </c>
      <c r="E268" s="5"/>
    </row>
    <row r="269" spans="1:30">
      <c r="A269" s="1" t="s">
        <v>8152</v>
      </c>
      <c r="B269" s="1" t="s">
        <v>8153</v>
      </c>
      <c r="C269" s="1" t="s">
        <v>28</v>
      </c>
      <c r="D269" s="1" t="s">
        <v>9</v>
      </c>
      <c r="E269" s="1" t="s">
        <v>8156</v>
      </c>
      <c r="F269" s="1" t="s">
        <v>10</v>
      </c>
    </row>
    <row r="270" spans="1:30">
      <c r="A270" s="1" t="s">
        <v>8154</v>
      </c>
      <c r="B270" s="1" t="s">
        <v>8155</v>
      </c>
      <c r="C270" s="1" t="s">
        <v>28</v>
      </c>
      <c r="D270" s="1" t="s">
        <v>9</v>
      </c>
      <c r="E270" s="1" t="s">
        <v>8165</v>
      </c>
      <c r="F270" s="1" t="s">
        <v>10</v>
      </c>
    </row>
    <row r="271" spans="1:30">
      <c r="A271" s="1" t="s">
        <v>8158</v>
      </c>
      <c r="B271" s="1" t="s">
        <v>8157</v>
      </c>
      <c r="C271" s="1" t="s">
        <v>28</v>
      </c>
      <c r="D271" s="1" t="s">
        <v>9</v>
      </c>
      <c r="E271" s="1" t="s">
        <v>8181</v>
      </c>
      <c r="F271" s="1" t="s">
        <v>10</v>
      </c>
    </row>
    <row r="272" spans="1:30">
      <c r="A272" s="1" t="s">
        <v>8159</v>
      </c>
      <c r="B272" s="1" t="s">
        <v>8162</v>
      </c>
      <c r="C272" s="1" t="s">
        <v>28</v>
      </c>
      <c r="D272" s="1" t="s">
        <v>9</v>
      </c>
      <c r="E272" s="1" t="s">
        <v>8167</v>
      </c>
      <c r="F272" s="1" t="s">
        <v>10</v>
      </c>
    </row>
    <row r="273" spans="1:6">
      <c r="A273" s="1" t="s">
        <v>8160</v>
      </c>
      <c r="B273" s="1" t="s">
        <v>8163</v>
      </c>
      <c r="C273" s="1" t="s">
        <v>28</v>
      </c>
      <c r="D273" s="1" t="s">
        <v>9</v>
      </c>
      <c r="E273" s="1" t="s">
        <v>8166</v>
      </c>
      <c r="F273" s="1" t="s">
        <v>10</v>
      </c>
    </row>
    <row r="274" spans="1:6">
      <c r="A274" s="1" t="s">
        <v>8161</v>
      </c>
      <c r="B274" s="1" t="s">
        <v>8164</v>
      </c>
      <c r="C274" s="1" t="s">
        <v>28</v>
      </c>
      <c r="D274" s="1" t="s">
        <v>9</v>
      </c>
      <c r="E274" s="1" t="s">
        <v>8168</v>
      </c>
      <c r="F274" s="1" t="s">
        <v>10</v>
      </c>
    </row>
    <row r="275" spans="1:6">
      <c r="A275" s="1" t="s">
        <v>8169</v>
      </c>
      <c r="B275" s="1" t="s">
        <v>8173</v>
      </c>
      <c r="C275" s="1" t="s">
        <v>28</v>
      </c>
      <c r="D275" s="1" t="s">
        <v>9</v>
      </c>
      <c r="E275" s="1" t="s">
        <v>8177</v>
      </c>
      <c r="F275" s="1" t="s">
        <v>10</v>
      </c>
    </row>
    <row r="276" spans="1:6">
      <c r="A276" s="1" t="s">
        <v>8170</v>
      </c>
      <c r="B276" s="1" t="s">
        <v>8174</v>
      </c>
      <c r="C276" s="1" t="s">
        <v>28</v>
      </c>
      <c r="D276" s="1" t="s">
        <v>9</v>
      </c>
      <c r="E276" s="1" t="s">
        <v>8178</v>
      </c>
      <c r="F276" s="1" t="s">
        <v>10</v>
      </c>
    </row>
    <row r="277" spans="1:6">
      <c r="A277" s="1" t="s">
        <v>8171</v>
      </c>
      <c r="B277" s="1" t="s">
        <v>8175</v>
      </c>
      <c r="C277" s="1" t="s">
        <v>28</v>
      </c>
      <c r="D277" s="1" t="s">
        <v>9</v>
      </c>
      <c r="E277" s="1" t="s">
        <v>8179</v>
      </c>
      <c r="F277" s="1" t="s">
        <v>10</v>
      </c>
    </row>
    <row r="278" spans="1:6">
      <c r="A278" s="1" t="s">
        <v>8172</v>
      </c>
      <c r="B278" s="1" t="s">
        <v>8176</v>
      </c>
      <c r="C278" s="1" t="s">
        <v>28</v>
      </c>
      <c r="D278" s="1" t="s">
        <v>9</v>
      </c>
      <c r="E278" s="1" t="s">
        <v>8180</v>
      </c>
      <c r="F278" s="1" t="s">
        <v>10</v>
      </c>
    </row>
    <row r="279" spans="1:6">
      <c r="A279" s="1" t="s">
        <v>8185</v>
      </c>
      <c r="B279" s="1" t="s">
        <v>8186</v>
      </c>
      <c r="C279" s="1" t="s">
        <v>28</v>
      </c>
      <c r="D279" s="1" t="s">
        <v>9</v>
      </c>
      <c r="E279" s="1" t="s">
        <v>8187</v>
      </c>
      <c r="F279" s="1" t="s">
        <v>10</v>
      </c>
    </row>
    <row r="280" spans="1:6">
      <c r="A280" s="1" t="s">
        <v>8188</v>
      </c>
      <c r="B280" s="1" t="s">
        <v>8189</v>
      </c>
      <c r="C280" s="1" t="s">
        <v>28</v>
      </c>
      <c r="D280" s="1" t="s">
        <v>9</v>
      </c>
      <c r="E280" s="1" t="s">
        <v>8190</v>
      </c>
      <c r="F280" s="1" t="s">
        <v>10</v>
      </c>
    </row>
    <row r="281" spans="1:6">
      <c r="A281" s="1" t="s">
        <v>8182</v>
      </c>
      <c r="B281" s="1" t="s">
        <v>8183</v>
      </c>
      <c r="C281" s="1" t="s">
        <v>28</v>
      </c>
      <c r="D281" s="1" t="s">
        <v>9</v>
      </c>
      <c r="E281" s="1" t="s">
        <v>8184</v>
      </c>
      <c r="F281" s="1" t="s">
        <v>10</v>
      </c>
    </row>
    <row r="283" spans="1:6" s="4" customFormat="1">
      <c r="A283" s="4" t="s">
        <v>8191</v>
      </c>
      <c r="E283" s="5"/>
    </row>
    <row r="284" spans="1:6">
      <c r="A284" s="1" t="s">
        <v>8192</v>
      </c>
      <c r="B284" s="1" t="s">
        <v>8195</v>
      </c>
      <c r="C284" s="1" t="s">
        <v>28</v>
      </c>
      <c r="D284" s="1" t="s">
        <v>9</v>
      </c>
      <c r="E284" s="1" t="s">
        <v>8201</v>
      </c>
      <c r="F284" s="1" t="s">
        <v>10</v>
      </c>
    </row>
    <row r="285" spans="1:6">
      <c r="A285" s="1" t="s">
        <v>8194</v>
      </c>
      <c r="B285" s="1" t="s">
        <v>8196</v>
      </c>
      <c r="C285" s="1" t="s">
        <v>28</v>
      </c>
      <c r="D285" s="1" t="s">
        <v>9</v>
      </c>
      <c r="E285" s="1" t="s">
        <v>8202</v>
      </c>
      <c r="F285" s="1" t="s">
        <v>10</v>
      </c>
    </row>
    <row r="286" spans="1:6">
      <c r="A286" s="1" t="s">
        <v>8193</v>
      </c>
      <c r="B286" s="1" t="s">
        <v>8197</v>
      </c>
      <c r="C286" s="1" t="s">
        <v>28</v>
      </c>
      <c r="D286" s="1" t="s">
        <v>9</v>
      </c>
      <c r="E286" s="1" t="s">
        <v>8206</v>
      </c>
      <c r="F286" s="1" t="s">
        <v>10</v>
      </c>
    </row>
    <row r="287" spans="1:6">
      <c r="A287" s="1" t="s">
        <v>8204</v>
      </c>
      <c r="B287" s="1" t="s">
        <v>8199</v>
      </c>
      <c r="C287" s="1" t="s">
        <v>28</v>
      </c>
      <c r="D287" s="1" t="s">
        <v>9</v>
      </c>
      <c r="E287" s="1" t="s">
        <v>8203</v>
      </c>
      <c r="F287" s="1" t="s">
        <v>10</v>
      </c>
    </row>
    <row r="288" spans="1:6">
      <c r="A288" s="1" t="s">
        <v>8198</v>
      </c>
      <c r="B288" s="1" t="s">
        <v>8200</v>
      </c>
      <c r="C288" s="1" t="s">
        <v>28</v>
      </c>
      <c r="D288" s="1" t="s">
        <v>9</v>
      </c>
      <c r="E288" s="1" t="s">
        <v>8205</v>
      </c>
      <c r="F288" s="1" t="s">
        <v>10</v>
      </c>
    </row>
    <row r="290" spans="1:20">
      <c r="A290" s="1" t="s">
        <v>8207</v>
      </c>
      <c r="B290" s="1" t="s">
        <v>8211</v>
      </c>
      <c r="C290" s="1" t="s">
        <v>28</v>
      </c>
      <c r="D290" s="1" t="s">
        <v>9</v>
      </c>
      <c r="E290" s="1" t="s">
        <v>8215</v>
      </c>
      <c r="F290" s="1" t="s">
        <v>10</v>
      </c>
    </row>
    <row r="291" spans="1:20">
      <c r="A291" s="1" t="s">
        <v>8208</v>
      </c>
      <c r="B291" s="1" t="s">
        <v>8212</v>
      </c>
      <c r="C291" s="1" t="s">
        <v>28</v>
      </c>
      <c r="D291" s="1" t="s">
        <v>9</v>
      </c>
      <c r="E291" s="1" t="s">
        <v>8216</v>
      </c>
      <c r="F291" s="1" t="s">
        <v>10</v>
      </c>
    </row>
    <row r="292" spans="1:20">
      <c r="A292" s="1" t="s">
        <v>8209</v>
      </c>
      <c r="B292" s="1" t="s">
        <v>8213</v>
      </c>
      <c r="C292" s="1" t="s">
        <v>28</v>
      </c>
      <c r="D292" s="1" t="s">
        <v>9</v>
      </c>
      <c r="E292" s="1" t="s">
        <v>8217</v>
      </c>
      <c r="F292" s="1" t="s">
        <v>10</v>
      </c>
    </row>
    <row r="293" spans="1:20">
      <c r="A293" s="1" t="s">
        <v>8210</v>
      </c>
      <c r="B293" s="1" t="s">
        <v>8214</v>
      </c>
      <c r="C293" s="1" t="s">
        <v>28</v>
      </c>
      <c r="D293" s="1" t="s">
        <v>9</v>
      </c>
      <c r="E293" s="1" t="s">
        <v>8218</v>
      </c>
      <c r="F293" s="1" t="s">
        <v>10</v>
      </c>
    </row>
    <row r="295" spans="1:20" s="4" customFormat="1">
      <c r="A295" s="4" t="s">
        <v>408</v>
      </c>
      <c r="E295" s="5"/>
    </row>
    <row r="296" spans="1:20">
      <c r="A296" s="1" t="s">
        <v>409</v>
      </c>
      <c r="B296" s="1" t="s">
        <v>419</v>
      </c>
      <c r="C296" s="1" t="s">
        <v>17</v>
      </c>
      <c r="D296" s="1" t="s">
        <v>9</v>
      </c>
      <c r="E296" s="1" t="s">
        <v>908</v>
      </c>
      <c r="F296" s="1" t="s">
        <v>19</v>
      </c>
      <c r="G296" s="1" t="s">
        <v>376</v>
      </c>
    </row>
    <row r="297" spans="1:20">
      <c r="A297" s="1" t="s">
        <v>411</v>
      </c>
      <c r="B297" s="1" t="s">
        <v>420</v>
      </c>
      <c r="C297" s="1" t="s">
        <v>17</v>
      </c>
      <c r="D297" s="1" t="s">
        <v>9</v>
      </c>
      <c r="E297" s="1" t="s">
        <v>909</v>
      </c>
      <c r="F297" s="1" t="s">
        <v>19</v>
      </c>
      <c r="G297" s="1" t="s">
        <v>377</v>
      </c>
    </row>
    <row r="298" spans="1:20">
      <c r="A298" s="1" t="s">
        <v>412</v>
      </c>
      <c r="B298" s="1" t="s">
        <v>421</v>
      </c>
      <c r="C298" s="1" t="s">
        <v>17</v>
      </c>
      <c r="D298" s="1" t="s">
        <v>9</v>
      </c>
      <c r="E298" s="1" t="s">
        <v>910</v>
      </c>
      <c r="F298" s="1" t="s">
        <v>19</v>
      </c>
      <c r="G298" s="1" t="s">
        <v>378</v>
      </c>
    </row>
    <row r="299" spans="1:20">
      <c r="A299" s="1" t="s">
        <v>413</v>
      </c>
      <c r="B299" s="1" t="s">
        <v>422</v>
      </c>
      <c r="C299" s="1" t="s">
        <v>17</v>
      </c>
      <c r="D299" s="1" t="s">
        <v>9</v>
      </c>
      <c r="E299" s="1" t="s">
        <v>911</v>
      </c>
      <c r="F299" s="1" t="s">
        <v>19</v>
      </c>
      <c r="G299" s="1" t="s">
        <v>379</v>
      </c>
    </row>
    <row r="300" spans="1:20">
      <c r="A300" s="1" t="s">
        <v>414</v>
      </c>
      <c r="B300" s="1" t="s">
        <v>423</v>
      </c>
      <c r="C300" s="1" t="s">
        <v>17</v>
      </c>
      <c r="D300" s="1" t="s">
        <v>9</v>
      </c>
      <c r="E300" s="1" t="s">
        <v>912</v>
      </c>
      <c r="F300" s="1" t="s">
        <v>19</v>
      </c>
      <c r="G300" s="1" t="s">
        <v>380</v>
      </c>
    </row>
    <row r="301" spans="1:20">
      <c r="A301" s="1" t="s">
        <v>21</v>
      </c>
      <c r="B301" s="1" t="s">
        <v>424</v>
      </c>
      <c r="C301" s="1" t="s">
        <v>17</v>
      </c>
      <c r="D301" s="1" t="s">
        <v>9</v>
      </c>
      <c r="E301" s="1" t="s">
        <v>25</v>
      </c>
      <c r="F301" s="1" t="s">
        <v>19</v>
      </c>
      <c r="G301" s="1" t="s">
        <v>380</v>
      </c>
    </row>
    <row r="302" spans="1:20" s="4" customFormat="1">
      <c r="A302" s="1"/>
      <c r="B302" s="1"/>
      <c r="C302" s="1"/>
      <c r="D302" s="1"/>
      <c r="E302" s="1"/>
      <c r="F302" s="1"/>
      <c r="G302" s="1"/>
      <c r="H302" s="1"/>
      <c r="I302" s="1"/>
      <c r="J302" s="1"/>
      <c r="K302" s="1"/>
      <c r="L302" s="1"/>
      <c r="M302" s="1"/>
      <c r="N302" s="1"/>
      <c r="O302" s="1"/>
      <c r="P302" s="1"/>
      <c r="Q302" s="1"/>
      <c r="R302" s="1"/>
      <c r="S302" s="1"/>
      <c r="T302" s="1"/>
    </row>
    <row r="303" spans="1:20">
      <c r="A303" s="4" t="s">
        <v>1008</v>
      </c>
      <c r="B303" s="4"/>
      <c r="C303" s="4"/>
      <c r="D303" s="4"/>
      <c r="E303" s="5"/>
      <c r="F303" s="4"/>
      <c r="G303" s="4"/>
      <c r="H303" s="4"/>
      <c r="I303" s="4"/>
      <c r="J303" s="4"/>
      <c r="K303" s="4"/>
      <c r="L303" s="4"/>
      <c r="M303" s="4"/>
      <c r="N303" s="4"/>
      <c r="O303" s="4"/>
      <c r="P303" s="4"/>
      <c r="Q303" s="4"/>
      <c r="R303" s="4"/>
      <c r="S303" s="4"/>
      <c r="T303" s="4"/>
    </row>
    <row r="304" spans="1:20">
      <c r="A304" s="1" t="s">
        <v>373</v>
      </c>
      <c r="B304" s="1" t="s">
        <v>374</v>
      </c>
      <c r="C304" s="1" t="s">
        <v>17</v>
      </c>
      <c r="D304" s="1" t="s">
        <v>18</v>
      </c>
      <c r="E304" s="1" t="s">
        <v>375</v>
      </c>
      <c r="F304" s="1" t="s">
        <v>19</v>
      </c>
      <c r="G304" s="1" t="s">
        <v>372</v>
      </c>
    </row>
    <row r="305" spans="1:20">
      <c r="A305" s="1" t="s">
        <v>382</v>
      </c>
      <c r="B305" s="1" t="s">
        <v>393</v>
      </c>
      <c r="C305" s="1" t="s">
        <v>17</v>
      </c>
      <c r="D305" s="1" t="s">
        <v>9</v>
      </c>
      <c r="E305" s="1" t="s">
        <v>392</v>
      </c>
      <c r="F305" s="1" t="s">
        <v>19</v>
      </c>
      <c r="G305" s="1" t="s">
        <v>377</v>
      </c>
    </row>
    <row r="306" spans="1:20">
      <c r="A306" s="1" t="s">
        <v>383</v>
      </c>
      <c r="B306" s="1" t="s">
        <v>398</v>
      </c>
      <c r="C306" s="1" t="s">
        <v>17</v>
      </c>
      <c r="D306" s="1" t="s">
        <v>9</v>
      </c>
      <c r="E306" s="1" t="s">
        <v>394</v>
      </c>
      <c r="F306" s="1" t="s">
        <v>19</v>
      </c>
      <c r="G306" s="1" t="s">
        <v>378</v>
      </c>
    </row>
    <row r="307" spans="1:20">
      <c r="A307" s="1" t="s">
        <v>384</v>
      </c>
      <c r="B307" s="1" t="s">
        <v>399</v>
      </c>
      <c r="C307" s="1" t="s">
        <v>17</v>
      </c>
      <c r="D307" s="1" t="s">
        <v>9</v>
      </c>
      <c r="E307" s="1" t="s">
        <v>395</v>
      </c>
      <c r="F307" s="1" t="s">
        <v>19</v>
      </c>
      <c r="G307" s="1" t="s">
        <v>379</v>
      </c>
    </row>
    <row r="308" spans="1:20">
      <c r="A308" s="1" t="s">
        <v>385</v>
      </c>
      <c r="B308" s="1" t="s">
        <v>400</v>
      </c>
      <c r="C308" s="1" t="s">
        <v>17</v>
      </c>
      <c r="D308" s="1" t="s">
        <v>9</v>
      </c>
      <c r="E308" s="1" t="s">
        <v>397</v>
      </c>
      <c r="F308" s="1" t="s">
        <v>19</v>
      </c>
      <c r="G308" s="1" t="s">
        <v>380</v>
      </c>
    </row>
    <row r="309" spans="1:20">
      <c r="A309" s="1" t="s">
        <v>386</v>
      </c>
      <c r="B309" s="1" t="s">
        <v>401</v>
      </c>
      <c r="C309" s="1" t="s">
        <v>17</v>
      </c>
      <c r="D309" s="1" t="s">
        <v>9</v>
      </c>
      <c r="E309" s="1" t="s">
        <v>396</v>
      </c>
      <c r="F309" s="1" t="s">
        <v>19</v>
      </c>
      <c r="G309" s="1" t="s">
        <v>380</v>
      </c>
    </row>
    <row r="310" spans="1:20" s="4" customFormat="1">
      <c r="A310" s="1"/>
      <c r="B310" s="1"/>
      <c r="C310" s="1"/>
      <c r="D310" s="1"/>
      <c r="E310" s="1"/>
      <c r="F310" s="1"/>
      <c r="G310" s="1"/>
      <c r="H310" s="1"/>
      <c r="I310" s="1"/>
      <c r="J310" s="1"/>
      <c r="K310" s="1"/>
      <c r="L310" s="1"/>
      <c r="M310" s="1"/>
      <c r="N310" s="1"/>
      <c r="O310" s="1"/>
      <c r="P310" s="1"/>
      <c r="Q310" s="1"/>
      <c r="R310" s="1"/>
      <c r="S310" s="1"/>
      <c r="T310" s="1"/>
    </row>
    <row r="311" spans="1:20">
      <c r="A311" s="4" t="s">
        <v>356</v>
      </c>
      <c r="B311" s="4"/>
      <c r="C311" s="4"/>
      <c r="D311" s="4"/>
      <c r="E311" s="5"/>
      <c r="F311" s="4"/>
      <c r="G311" s="4"/>
      <c r="H311" s="4"/>
      <c r="I311" s="4"/>
      <c r="J311" s="4"/>
      <c r="K311" s="4"/>
      <c r="L311" s="4"/>
      <c r="M311" s="4"/>
      <c r="N311" s="4"/>
      <c r="O311" s="4"/>
      <c r="P311" s="4"/>
      <c r="Q311" s="4"/>
      <c r="R311" s="4"/>
      <c r="S311" s="4"/>
      <c r="T311" s="4"/>
    </row>
    <row r="312" spans="1:20">
      <c r="A312" s="1" t="s">
        <v>15</v>
      </c>
      <c r="B312" s="1" t="s">
        <v>16</v>
      </c>
      <c r="C312" s="1" t="s">
        <v>17</v>
      </c>
      <c r="D312" s="1" t="s">
        <v>18</v>
      </c>
      <c r="E312" s="1" t="s">
        <v>26</v>
      </c>
      <c r="F312" s="1" t="s">
        <v>19</v>
      </c>
    </row>
    <row r="313" spans="1:20">
      <c r="A313" s="1" t="s">
        <v>357</v>
      </c>
      <c r="B313" s="1" t="s">
        <v>387</v>
      </c>
      <c r="C313" s="1" t="s">
        <v>17</v>
      </c>
      <c r="D313" s="1" t="s">
        <v>9</v>
      </c>
      <c r="E313" s="1" t="s">
        <v>359</v>
      </c>
      <c r="F313" s="1" t="s">
        <v>19</v>
      </c>
    </row>
    <row r="314" spans="1:20">
      <c r="A314" s="1" t="s">
        <v>360</v>
      </c>
      <c r="B314" s="1" t="s">
        <v>388</v>
      </c>
      <c r="C314" s="1" t="s">
        <v>17</v>
      </c>
      <c r="D314" s="1" t="s">
        <v>9</v>
      </c>
      <c r="E314" s="1" t="s">
        <v>362</v>
      </c>
      <c r="F314" s="1" t="s">
        <v>19</v>
      </c>
    </row>
    <row r="315" spans="1:20">
      <c r="A315" s="1" t="s">
        <v>363</v>
      </c>
      <c r="B315" s="1" t="s">
        <v>389</v>
      </c>
      <c r="C315" s="1" t="s">
        <v>17</v>
      </c>
      <c r="D315" s="1" t="s">
        <v>9</v>
      </c>
      <c r="E315" s="1" t="s">
        <v>365</v>
      </c>
      <c r="F315" s="1" t="s">
        <v>19</v>
      </c>
    </row>
    <row r="316" spans="1:20">
      <c r="A316" s="1" t="s">
        <v>366</v>
      </c>
      <c r="B316" s="1" t="s">
        <v>390</v>
      </c>
      <c r="C316" s="1" t="s">
        <v>17</v>
      </c>
      <c r="D316" s="1" t="s">
        <v>9</v>
      </c>
      <c r="E316" s="1" t="s">
        <v>371</v>
      </c>
      <c r="F316" s="1" t="s">
        <v>19</v>
      </c>
    </row>
    <row r="317" spans="1:20">
      <c r="A317" s="1" t="s">
        <v>369</v>
      </c>
      <c r="B317" s="1" t="s">
        <v>391</v>
      </c>
      <c r="C317" s="1" t="s">
        <v>17</v>
      </c>
      <c r="D317" s="1" t="s">
        <v>9</v>
      </c>
      <c r="E317" s="1" t="s">
        <v>370</v>
      </c>
      <c r="F317" s="1" t="s">
        <v>19</v>
      </c>
    </row>
    <row r="319" spans="1:20" s="4" customFormat="1">
      <c r="A319" s="4" t="s">
        <v>427</v>
      </c>
      <c r="E319" s="5"/>
    </row>
    <row r="320" spans="1:20">
      <c r="A320" s="1" t="s">
        <v>425</v>
      </c>
      <c r="B320" s="1" t="s">
        <v>431</v>
      </c>
      <c r="C320" s="1" t="s">
        <v>17</v>
      </c>
      <c r="D320" s="1" t="s">
        <v>9</v>
      </c>
      <c r="E320" s="1" t="s">
        <v>428</v>
      </c>
      <c r="F320" s="1" t="s">
        <v>19</v>
      </c>
    </row>
    <row r="321" spans="1:20">
      <c r="A321" s="1" t="s">
        <v>429</v>
      </c>
      <c r="B321" s="1" t="s">
        <v>432</v>
      </c>
      <c r="C321" s="1" t="s">
        <v>17</v>
      </c>
      <c r="D321" s="1" t="s">
        <v>9</v>
      </c>
      <c r="E321" s="1" t="s">
        <v>434</v>
      </c>
      <c r="F321" s="1" t="s">
        <v>19</v>
      </c>
    </row>
    <row r="322" spans="1:20">
      <c r="A322" s="1" t="s">
        <v>430</v>
      </c>
      <c r="B322" s="1" t="s">
        <v>433</v>
      </c>
      <c r="C322" s="1" t="s">
        <v>17</v>
      </c>
      <c r="D322" s="1" t="s">
        <v>9</v>
      </c>
      <c r="E322" s="1" t="s">
        <v>435</v>
      </c>
      <c r="F322" s="1" t="s">
        <v>19</v>
      </c>
    </row>
    <row r="323" spans="1:20">
      <c r="A323" s="1" t="s">
        <v>436</v>
      </c>
      <c r="B323" s="1" t="s">
        <v>438</v>
      </c>
      <c r="C323" s="1" t="s">
        <v>17</v>
      </c>
      <c r="D323" s="1" t="s">
        <v>13</v>
      </c>
      <c r="E323" s="1" t="s">
        <v>439</v>
      </c>
      <c r="F323" s="1" t="s">
        <v>19</v>
      </c>
    </row>
    <row r="324" spans="1:20">
      <c r="A324" s="1" t="s">
        <v>440</v>
      </c>
      <c r="B324" s="1" t="s">
        <v>444</v>
      </c>
      <c r="C324" s="1" t="s">
        <v>17</v>
      </c>
      <c r="D324" s="1" t="s">
        <v>13</v>
      </c>
      <c r="E324" s="1" t="s">
        <v>445</v>
      </c>
      <c r="F324" s="1" t="s">
        <v>19</v>
      </c>
    </row>
    <row r="325" spans="1:20">
      <c r="A325" s="1" t="s">
        <v>441</v>
      </c>
      <c r="B325" s="1" t="s">
        <v>446</v>
      </c>
      <c r="C325" s="1" t="s">
        <v>17</v>
      </c>
      <c r="D325" s="1" t="s">
        <v>13</v>
      </c>
      <c r="E325" s="1" t="s">
        <v>447</v>
      </c>
      <c r="F325" s="1" t="s">
        <v>19</v>
      </c>
    </row>
    <row r="326" spans="1:20">
      <c r="A326" s="1" t="s">
        <v>442</v>
      </c>
      <c r="B326" s="1" t="s">
        <v>448</v>
      </c>
      <c r="C326" s="1" t="s">
        <v>17</v>
      </c>
      <c r="D326" s="1" t="s">
        <v>9</v>
      </c>
      <c r="E326" s="1" t="s">
        <v>449</v>
      </c>
      <c r="F326" s="1" t="s">
        <v>19</v>
      </c>
    </row>
    <row r="328" spans="1:20">
      <c r="A328" s="4" t="s">
        <v>450</v>
      </c>
      <c r="B328" s="4"/>
      <c r="C328" s="4"/>
      <c r="D328" s="4"/>
      <c r="E328" s="5"/>
      <c r="F328" s="4"/>
      <c r="G328" s="4"/>
      <c r="H328" s="4"/>
      <c r="I328" s="4"/>
      <c r="J328" s="4"/>
      <c r="K328" s="4"/>
      <c r="L328" s="4"/>
      <c r="M328" s="4"/>
      <c r="N328" s="4"/>
      <c r="O328" s="4"/>
      <c r="P328" s="4"/>
      <c r="Q328" s="4"/>
      <c r="R328" s="4"/>
      <c r="S328" s="4"/>
      <c r="T328" s="4"/>
    </row>
    <row r="329" spans="1:20">
      <c r="A329" s="1" t="s">
        <v>451</v>
      </c>
      <c r="B329" s="1" t="s">
        <v>469</v>
      </c>
      <c r="C329" s="1" t="s">
        <v>17</v>
      </c>
      <c r="D329" s="1" t="s">
        <v>9</v>
      </c>
      <c r="E329" s="1" t="s">
        <v>487</v>
      </c>
      <c r="F329" s="1" t="s">
        <v>19</v>
      </c>
    </row>
    <row r="330" spans="1:20">
      <c r="A330" s="1" t="s">
        <v>452</v>
      </c>
      <c r="B330" s="1" t="s">
        <v>470</v>
      </c>
      <c r="C330" s="1" t="s">
        <v>17</v>
      </c>
      <c r="D330" s="1" t="s">
        <v>9</v>
      </c>
      <c r="E330" s="1" t="s">
        <v>488</v>
      </c>
      <c r="F330" s="1" t="s">
        <v>19</v>
      </c>
    </row>
    <row r="331" spans="1:20">
      <c r="A331" s="1" t="s">
        <v>453</v>
      </c>
      <c r="B331" s="1" t="s">
        <v>478</v>
      </c>
      <c r="C331" s="1" t="s">
        <v>17</v>
      </c>
      <c r="D331" s="1" t="s">
        <v>476</v>
      </c>
      <c r="E331" s="1" t="s">
        <v>475</v>
      </c>
      <c r="F331" s="1" t="s">
        <v>19</v>
      </c>
    </row>
    <row r="332" spans="1:20">
      <c r="A332" s="1" t="s">
        <v>454</v>
      </c>
      <c r="B332" s="1" t="s">
        <v>471</v>
      </c>
      <c r="C332" s="1" t="s">
        <v>17</v>
      </c>
      <c r="D332" s="1" t="s">
        <v>9</v>
      </c>
      <c r="E332" s="1" t="s">
        <v>489</v>
      </c>
      <c r="F332" s="1" t="s">
        <v>19</v>
      </c>
    </row>
    <row r="333" spans="1:20">
      <c r="A333" s="1" t="s">
        <v>455</v>
      </c>
      <c r="B333" s="1" t="s">
        <v>481</v>
      </c>
      <c r="C333" s="1" t="s">
        <v>17</v>
      </c>
      <c r="D333" s="1" t="s">
        <v>476</v>
      </c>
      <c r="E333" s="1" t="s">
        <v>482</v>
      </c>
      <c r="F333" s="1" t="s">
        <v>19</v>
      </c>
    </row>
    <row r="334" spans="1:20">
      <c r="A334" s="1" t="s">
        <v>456</v>
      </c>
      <c r="B334" s="1" t="s">
        <v>480</v>
      </c>
      <c r="C334" s="1" t="s">
        <v>17</v>
      </c>
      <c r="D334" s="1" t="s">
        <v>476</v>
      </c>
      <c r="E334" s="1" t="s">
        <v>483</v>
      </c>
      <c r="F334" s="1" t="s">
        <v>19</v>
      </c>
    </row>
    <row r="335" spans="1:20">
      <c r="A335" s="1" t="s">
        <v>457</v>
      </c>
      <c r="B335" s="1" t="s">
        <v>472</v>
      </c>
      <c r="C335" s="1" t="s">
        <v>17</v>
      </c>
      <c r="D335" s="1" t="s">
        <v>9</v>
      </c>
      <c r="E335" s="1" t="s">
        <v>490</v>
      </c>
      <c r="F335" s="1" t="s">
        <v>19</v>
      </c>
    </row>
    <row r="336" spans="1:20">
      <c r="A336" s="1" t="s">
        <v>458</v>
      </c>
      <c r="B336" s="1" t="s">
        <v>484</v>
      </c>
      <c r="C336" s="1" t="s">
        <v>17</v>
      </c>
      <c r="D336" s="1" t="s">
        <v>476</v>
      </c>
      <c r="E336" s="1" t="s">
        <v>493</v>
      </c>
      <c r="F336" s="1" t="s">
        <v>19</v>
      </c>
    </row>
    <row r="337" spans="1:7">
      <c r="A337" s="1" t="s">
        <v>459</v>
      </c>
      <c r="B337" s="1" t="s">
        <v>473</v>
      </c>
      <c r="C337" s="1" t="s">
        <v>17</v>
      </c>
      <c r="D337" s="1" t="s">
        <v>9</v>
      </c>
      <c r="E337" s="1" t="s">
        <v>491</v>
      </c>
      <c r="F337" s="1" t="s">
        <v>19</v>
      </c>
    </row>
    <row r="338" spans="1:7">
      <c r="A338" s="1" t="s">
        <v>460</v>
      </c>
      <c r="B338" s="1" t="s">
        <v>485</v>
      </c>
      <c r="C338" s="1" t="s">
        <v>17</v>
      </c>
      <c r="D338" s="1" t="s">
        <v>476</v>
      </c>
      <c r="E338" s="1" t="s">
        <v>494</v>
      </c>
      <c r="F338" s="1" t="s">
        <v>19</v>
      </c>
    </row>
    <row r="339" spans="1:7">
      <c r="A339" s="1" t="s">
        <v>461</v>
      </c>
      <c r="B339" s="1" t="s">
        <v>474</v>
      </c>
      <c r="C339" s="1" t="s">
        <v>17</v>
      </c>
      <c r="D339" s="1" t="s">
        <v>9</v>
      </c>
      <c r="E339" s="1" t="s">
        <v>492</v>
      </c>
      <c r="F339" s="1" t="s">
        <v>19</v>
      </c>
    </row>
    <row r="340" spans="1:7">
      <c r="A340" s="1" t="s">
        <v>462</v>
      </c>
      <c r="B340" s="1" t="s">
        <v>486</v>
      </c>
      <c r="C340" s="1" t="s">
        <v>17</v>
      </c>
      <c r="D340" s="1" t="s">
        <v>476</v>
      </c>
      <c r="E340" s="1" t="s">
        <v>495</v>
      </c>
      <c r="F340" s="1" t="s">
        <v>19</v>
      </c>
    </row>
    <row r="342" spans="1:7">
      <c r="A342" t="s">
        <v>496</v>
      </c>
      <c r="B342" t="s">
        <v>497</v>
      </c>
      <c r="C342" t="s">
        <v>17</v>
      </c>
      <c r="D342" t="s">
        <v>476</v>
      </c>
      <c r="E342" t="s">
        <v>458</v>
      </c>
      <c r="F342" t="s">
        <v>915</v>
      </c>
    </row>
    <row r="343" spans="1:7">
      <c r="A343" t="s">
        <v>500</v>
      </c>
      <c r="B343" t="s">
        <v>501</v>
      </c>
      <c r="C343" t="s">
        <v>17</v>
      </c>
      <c r="D343" t="s">
        <v>476</v>
      </c>
      <c r="E343" t="s">
        <v>458</v>
      </c>
      <c r="F343" t="s">
        <v>916</v>
      </c>
    </row>
    <row r="344" spans="1:7">
      <c r="A344" t="s">
        <v>502</v>
      </c>
      <c r="B344" t="s">
        <v>503</v>
      </c>
      <c r="C344" t="s">
        <v>17</v>
      </c>
      <c r="D344" t="s">
        <v>476</v>
      </c>
      <c r="E344" t="s">
        <v>462</v>
      </c>
      <c r="F344" t="s">
        <v>917</v>
      </c>
    </row>
    <row r="345" spans="1:7">
      <c r="A345" t="s">
        <v>504</v>
      </c>
      <c r="B345" t="s">
        <v>505</v>
      </c>
      <c r="C345" t="s">
        <v>17</v>
      </c>
      <c r="D345" t="s">
        <v>9</v>
      </c>
      <c r="E345" t="s">
        <v>583</v>
      </c>
      <c r="F345" t="s">
        <v>10</v>
      </c>
    </row>
    <row r="346" spans="1:7">
      <c r="A346" t="s">
        <v>506</v>
      </c>
      <c r="B346" t="s">
        <v>507</v>
      </c>
      <c r="C346" t="s">
        <v>17</v>
      </c>
      <c r="D346" t="s">
        <v>9</v>
      </c>
      <c r="E346" t="s">
        <v>584</v>
      </c>
      <c r="F346" t="s">
        <v>10</v>
      </c>
    </row>
    <row r="347" spans="1:7">
      <c r="A347" t="s">
        <v>508</v>
      </c>
      <c r="B347" t="s">
        <v>509</v>
      </c>
      <c r="C347" t="s">
        <v>17</v>
      </c>
      <c r="D347" t="s">
        <v>9</v>
      </c>
      <c r="E347" t="s">
        <v>913</v>
      </c>
      <c r="F347" t="s">
        <v>10</v>
      </c>
    </row>
    <row r="348" spans="1:7">
      <c r="A348" t="s">
        <v>510</v>
      </c>
      <c r="B348" t="s">
        <v>511</v>
      </c>
      <c r="C348" t="s">
        <v>17</v>
      </c>
      <c r="D348" t="s">
        <v>9</v>
      </c>
      <c r="E348" t="s">
        <v>914</v>
      </c>
      <c r="F348" t="s">
        <v>10</v>
      </c>
    </row>
    <row r="349" spans="1:7">
      <c r="A349" t="s">
        <v>512</v>
      </c>
      <c r="B349" t="s">
        <v>513</v>
      </c>
      <c r="C349" t="s">
        <v>17</v>
      </c>
      <c r="D349" t="s">
        <v>514</v>
      </c>
      <c r="E349" t="s">
        <v>585</v>
      </c>
      <c r="F349" t="s">
        <v>918</v>
      </c>
    </row>
    <row r="350" spans="1:7">
      <c r="A350" t="s">
        <v>515</v>
      </c>
      <c r="B350" t="s">
        <v>516</v>
      </c>
      <c r="C350" t="s">
        <v>17</v>
      </c>
      <c r="D350" t="s">
        <v>514</v>
      </c>
      <c r="E350" t="s">
        <v>586</v>
      </c>
      <c r="F350" t="s">
        <v>919</v>
      </c>
    </row>
    <row r="351" spans="1:7">
      <c r="A351" t="s">
        <v>517</v>
      </c>
      <c r="B351" t="s">
        <v>518</v>
      </c>
      <c r="C351" t="s">
        <v>17</v>
      </c>
      <c r="D351" t="s">
        <v>514</v>
      </c>
      <c r="E351" t="s">
        <v>587</v>
      </c>
      <c r="F351" t="s">
        <v>920</v>
      </c>
    </row>
    <row r="352" spans="1:7">
      <c r="A352" t="s">
        <v>519</v>
      </c>
      <c r="B352" t="s">
        <v>520</v>
      </c>
      <c r="C352" t="s">
        <v>17</v>
      </c>
      <c r="D352" t="s">
        <v>514</v>
      </c>
      <c r="E352" t="s">
        <v>588</v>
      </c>
      <c r="F352" t="s">
        <v>921</v>
      </c>
      <c r="G352" s="1" t="s">
        <v>600</v>
      </c>
    </row>
    <row r="353" spans="1:7">
      <c r="A353" t="s">
        <v>521</v>
      </c>
      <c r="B353" t="s">
        <v>522</v>
      </c>
      <c r="C353" t="s">
        <v>17</v>
      </c>
      <c r="D353" t="s">
        <v>9</v>
      </c>
      <c r="E353" t="s">
        <v>589</v>
      </c>
      <c r="F353" t="s">
        <v>10</v>
      </c>
      <c r="G353" s="1" t="s">
        <v>600</v>
      </c>
    </row>
    <row r="354" spans="1:7">
      <c r="A354" t="s">
        <v>523</v>
      </c>
      <c r="B354" t="s">
        <v>524</v>
      </c>
      <c r="C354" t="s">
        <v>17</v>
      </c>
      <c r="D354" t="s">
        <v>9</v>
      </c>
      <c r="E354" t="s">
        <v>590</v>
      </c>
      <c r="F354" t="s">
        <v>10</v>
      </c>
      <c r="G354" s="1" t="s">
        <v>600</v>
      </c>
    </row>
    <row r="355" spans="1:7">
      <c r="A355" t="s">
        <v>525</v>
      </c>
      <c r="B355" t="s">
        <v>526</v>
      </c>
      <c r="C355" t="s">
        <v>17</v>
      </c>
      <c r="D355" t="s">
        <v>9</v>
      </c>
      <c r="E355" t="s">
        <v>591</v>
      </c>
      <c r="F355" t="s">
        <v>10</v>
      </c>
      <c r="G355" s="1" t="s">
        <v>600</v>
      </c>
    </row>
    <row r="356" spans="1:7">
      <c r="A356" t="s">
        <v>527</v>
      </c>
      <c r="B356" t="s">
        <v>528</v>
      </c>
      <c r="C356" t="s">
        <v>17</v>
      </c>
      <c r="D356" t="s">
        <v>9</v>
      </c>
      <c r="E356" t="s">
        <v>592</v>
      </c>
      <c r="F356" t="s">
        <v>10</v>
      </c>
    </row>
    <row r="357" spans="1:7">
      <c r="A357"/>
      <c r="B357"/>
      <c r="C357"/>
      <c r="D357"/>
      <c r="E357"/>
      <c r="F357"/>
    </row>
    <row r="358" spans="1:7">
      <c r="A358" t="s">
        <v>529</v>
      </c>
      <c r="B358" t="s">
        <v>530</v>
      </c>
      <c r="C358" t="s">
        <v>531</v>
      </c>
      <c r="D358" t="s">
        <v>9</v>
      </c>
      <c r="E358" t="s">
        <v>593</v>
      </c>
      <c r="F358" t="s">
        <v>10</v>
      </c>
    </row>
    <row r="359" spans="1:7">
      <c r="A359" t="s">
        <v>6651</v>
      </c>
      <c r="B359" t="s">
        <v>6652</v>
      </c>
      <c r="C359" t="s">
        <v>531</v>
      </c>
      <c r="D359" t="s">
        <v>13</v>
      </c>
      <c r="E359" t="s">
        <v>6653</v>
      </c>
      <c r="F359" t="s">
        <v>6654</v>
      </c>
    </row>
    <row r="360" spans="1:7">
      <c r="A360" t="s">
        <v>532</v>
      </c>
      <c r="B360" t="s">
        <v>533</v>
      </c>
      <c r="C360" t="s">
        <v>531</v>
      </c>
      <c r="D360" t="s">
        <v>13</v>
      </c>
      <c r="E360" t="s">
        <v>594</v>
      </c>
      <c r="F360" t="s">
        <v>922</v>
      </c>
    </row>
    <row r="361" spans="1:7">
      <c r="A361" t="s">
        <v>534</v>
      </c>
      <c r="B361" t="s">
        <v>535</v>
      </c>
      <c r="C361" t="s">
        <v>531</v>
      </c>
      <c r="D361" t="s">
        <v>13</v>
      </c>
      <c r="E361" t="s">
        <v>595</v>
      </c>
      <c r="F361" t="s">
        <v>923</v>
      </c>
    </row>
    <row r="362" spans="1:7">
      <c r="A362" t="s">
        <v>536</v>
      </c>
      <c r="B362" t="s">
        <v>601</v>
      </c>
      <c r="C362" t="s">
        <v>531</v>
      </c>
      <c r="D362" t="s">
        <v>9</v>
      </c>
      <c r="E362" t="s">
        <v>596</v>
      </c>
      <c r="F362" t="s">
        <v>10</v>
      </c>
    </row>
    <row r="363" spans="1:7">
      <c r="A363" t="s">
        <v>538</v>
      </c>
      <c r="B363" t="s">
        <v>602</v>
      </c>
      <c r="C363" t="s">
        <v>531</v>
      </c>
      <c r="D363" t="s">
        <v>9</v>
      </c>
      <c r="E363" t="s">
        <v>597</v>
      </c>
      <c r="F363" t="s">
        <v>10</v>
      </c>
    </row>
    <row r="364" spans="1:7">
      <c r="A364" t="s">
        <v>540</v>
      </c>
      <c r="B364" t="s">
        <v>603</v>
      </c>
      <c r="C364" t="s">
        <v>531</v>
      </c>
      <c r="D364" t="s">
        <v>9</v>
      </c>
      <c r="E364" t="s">
        <v>598</v>
      </c>
      <c r="F364" t="s">
        <v>10</v>
      </c>
    </row>
    <row r="365" spans="1:7">
      <c r="A365" t="s">
        <v>542</v>
      </c>
      <c r="B365" t="s">
        <v>604</v>
      </c>
      <c r="C365" t="s">
        <v>531</v>
      </c>
      <c r="D365" t="s">
        <v>9</v>
      </c>
      <c r="E365" t="s">
        <v>599</v>
      </c>
      <c r="F365" t="s">
        <v>10</v>
      </c>
    </row>
    <row r="366" spans="1:7">
      <c r="A366" t="s">
        <v>544</v>
      </c>
      <c r="B366" t="s">
        <v>545</v>
      </c>
      <c r="C366" t="s">
        <v>531</v>
      </c>
      <c r="D366" t="s">
        <v>9</v>
      </c>
      <c r="E366" t="s">
        <v>605</v>
      </c>
      <c r="F366" t="s">
        <v>10</v>
      </c>
    </row>
    <row r="367" spans="1:7">
      <c r="A367" t="s">
        <v>546</v>
      </c>
      <c r="B367" t="s">
        <v>547</v>
      </c>
      <c r="C367" t="s">
        <v>531</v>
      </c>
      <c r="D367" t="s">
        <v>9</v>
      </c>
      <c r="E367" t="s">
        <v>606</v>
      </c>
      <c r="F367" t="s">
        <v>10</v>
      </c>
    </row>
    <row r="368" spans="1:7">
      <c r="A368" t="s">
        <v>548</v>
      </c>
      <c r="B368" t="s">
        <v>549</v>
      </c>
      <c r="C368" t="s">
        <v>531</v>
      </c>
      <c r="D368" t="s">
        <v>9</v>
      </c>
      <c r="E368" t="s">
        <v>619</v>
      </c>
      <c r="F368" t="s">
        <v>10</v>
      </c>
    </row>
    <row r="369" spans="1:6">
      <c r="A369" t="s">
        <v>550</v>
      </c>
      <c r="B369" t="s">
        <v>551</v>
      </c>
      <c r="C369" t="s">
        <v>531</v>
      </c>
      <c r="D369" t="s">
        <v>9</v>
      </c>
      <c r="E369" t="s">
        <v>608</v>
      </c>
      <c r="F369" t="s">
        <v>10</v>
      </c>
    </row>
    <row r="370" spans="1:6">
      <c r="A370" t="s">
        <v>552</v>
      </c>
      <c r="B370" t="s">
        <v>553</v>
      </c>
      <c r="C370" t="s">
        <v>531</v>
      </c>
      <c r="D370" t="s">
        <v>9</v>
      </c>
      <c r="E370" t="s">
        <v>620</v>
      </c>
      <c r="F370" t="s">
        <v>10</v>
      </c>
    </row>
    <row r="371" spans="1:6">
      <c r="A371" t="s">
        <v>554</v>
      </c>
      <c r="B371" t="s">
        <v>555</v>
      </c>
      <c r="C371" t="s">
        <v>531</v>
      </c>
      <c r="D371" t="s">
        <v>9</v>
      </c>
      <c r="E371" t="s">
        <v>621</v>
      </c>
      <c r="F371" t="s">
        <v>10</v>
      </c>
    </row>
    <row r="372" spans="1:6">
      <c r="A372" t="s">
        <v>556</v>
      </c>
      <c r="B372" t="s">
        <v>557</v>
      </c>
      <c r="C372" t="s">
        <v>531</v>
      </c>
      <c r="D372" t="s">
        <v>9</v>
      </c>
      <c r="E372" t="s">
        <v>622</v>
      </c>
      <c r="F372" t="s">
        <v>10</v>
      </c>
    </row>
    <row r="373" spans="1:6">
      <c r="A373" t="s">
        <v>558</v>
      </c>
      <c r="B373" t="s">
        <v>607</v>
      </c>
      <c r="C373" t="s">
        <v>531</v>
      </c>
      <c r="D373" t="s">
        <v>9</v>
      </c>
      <c r="E373" t="s">
        <v>609</v>
      </c>
      <c r="F373" t="s">
        <v>10</v>
      </c>
    </row>
    <row r="374" spans="1:6">
      <c r="A374" t="s">
        <v>560</v>
      </c>
      <c r="B374" t="s">
        <v>559</v>
      </c>
      <c r="C374" t="s">
        <v>531</v>
      </c>
      <c r="D374" t="s">
        <v>9</v>
      </c>
      <c r="E374" t="s">
        <v>610</v>
      </c>
      <c r="F374" t="s">
        <v>10</v>
      </c>
    </row>
    <row r="375" spans="1:6">
      <c r="A375" t="s">
        <v>561</v>
      </c>
      <c r="B375" t="s">
        <v>562</v>
      </c>
      <c r="C375" t="s">
        <v>531</v>
      </c>
      <c r="D375" t="s">
        <v>9</v>
      </c>
      <c r="E375" t="s">
        <v>611</v>
      </c>
      <c r="F375" t="s">
        <v>10</v>
      </c>
    </row>
    <row r="376" spans="1:6">
      <c r="A376" t="s">
        <v>563</v>
      </c>
      <c r="B376" t="s">
        <v>564</v>
      </c>
      <c r="C376" t="s">
        <v>531</v>
      </c>
      <c r="D376" t="s">
        <v>9</v>
      </c>
      <c r="E376" t="s">
        <v>612</v>
      </c>
      <c r="F376" t="s">
        <v>10</v>
      </c>
    </row>
    <row r="377" spans="1:6">
      <c r="A377" t="s">
        <v>565</v>
      </c>
      <c r="B377" t="s">
        <v>566</v>
      </c>
      <c r="C377" t="s">
        <v>531</v>
      </c>
      <c r="D377" t="s">
        <v>9</v>
      </c>
      <c r="E377" t="s">
        <v>613</v>
      </c>
      <c r="F377" t="s">
        <v>10</v>
      </c>
    </row>
    <row r="378" spans="1:6">
      <c r="A378" t="s">
        <v>567</v>
      </c>
      <c r="B378" t="s">
        <v>568</v>
      </c>
      <c r="C378" t="s">
        <v>531</v>
      </c>
      <c r="D378" t="s">
        <v>9</v>
      </c>
      <c r="E378" t="s">
        <v>614</v>
      </c>
      <c r="F378" t="s">
        <v>10</v>
      </c>
    </row>
    <row r="379" spans="1:6">
      <c r="A379" t="s">
        <v>569</v>
      </c>
      <c r="B379" t="s">
        <v>570</v>
      </c>
      <c r="C379" t="s">
        <v>531</v>
      </c>
      <c r="D379" t="s">
        <v>9</v>
      </c>
      <c r="E379" t="s">
        <v>615</v>
      </c>
      <c r="F379" t="s">
        <v>10</v>
      </c>
    </row>
    <row r="380" spans="1:6">
      <c r="A380" t="s">
        <v>571</v>
      </c>
      <c r="B380" t="s">
        <v>572</v>
      </c>
      <c r="C380" t="s">
        <v>531</v>
      </c>
      <c r="D380" t="s">
        <v>9</v>
      </c>
      <c r="E380" t="s">
        <v>616</v>
      </c>
      <c r="F380" t="s">
        <v>10</v>
      </c>
    </row>
    <row r="381" spans="1:6">
      <c r="A381" t="s">
        <v>573</v>
      </c>
      <c r="B381" t="s">
        <v>574</v>
      </c>
      <c r="C381" t="s">
        <v>531</v>
      </c>
      <c r="D381" t="s">
        <v>9</v>
      </c>
      <c r="E381" t="s">
        <v>617</v>
      </c>
      <c r="F381" t="s">
        <v>10</v>
      </c>
    </row>
    <row r="382" spans="1:6">
      <c r="A382" t="s">
        <v>575</v>
      </c>
      <c r="B382" t="s">
        <v>576</v>
      </c>
      <c r="C382" t="s">
        <v>531</v>
      </c>
      <c r="D382" t="s">
        <v>13</v>
      </c>
      <c r="E382" t="s">
        <v>624</v>
      </c>
      <c r="F382" t="s">
        <v>8661</v>
      </c>
    </row>
    <row r="383" spans="1:6">
      <c r="A383" t="s">
        <v>577</v>
      </c>
      <c r="B383" t="s">
        <v>578</v>
      </c>
      <c r="C383" t="s">
        <v>531</v>
      </c>
      <c r="D383" t="s">
        <v>13</v>
      </c>
      <c r="E383" t="s">
        <v>623</v>
      </c>
      <c r="F383" t="s">
        <v>8662</v>
      </c>
    </row>
    <row r="384" spans="1:6">
      <c r="A384" t="s">
        <v>579</v>
      </c>
      <c r="B384" t="s">
        <v>580</v>
      </c>
      <c r="C384" t="s">
        <v>531</v>
      </c>
      <c r="D384" t="s">
        <v>13</v>
      </c>
      <c r="E384" t="s">
        <v>625</v>
      </c>
      <c r="F384" t="s">
        <v>8663</v>
      </c>
    </row>
    <row r="385" spans="1:11">
      <c r="A385" t="s">
        <v>581</v>
      </c>
      <c r="B385" t="s">
        <v>582</v>
      </c>
      <c r="C385" t="s">
        <v>531</v>
      </c>
      <c r="D385" t="s">
        <v>9</v>
      </c>
      <c r="E385" t="s">
        <v>618</v>
      </c>
      <c r="F385" t="s">
        <v>10</v>
      </c>
    </row>
    <row r="388" spans="1:11">
      <c r="A388" s="4" t="s">
        <v>8641</v>
      </c>
      <c r="B388" s="4"/>
      <c r="C388" s="4"/>
      <c r="D388" s="4"/>
      <c r="E388" s="5"/>
      <c r="F388" s="4"/>
      <c r="G388" s="4"/>
      <c r="H388" s="4"/>
      <c r="I388" s="4"/>
      <c r="J388" s="4"/>
      <c r="K388" s="4"/>
    </row>
    <row r="389" spans="1:11">
      <c r="A389" s="1" t="s">
        <v>6873</v>
      </c>
      <c r="B389" s="1" t="s">
        <v>7763</v>
      </c>
      <c r="C389" s="1" t="s">
        <v>7764</v>
      </c>
      <c r="D389" s="1" t="s">
        <v>18</v>
      </c>
      <c r="E389" s="3" t="s">
        <v>6874</v>
      </c>
      <c r="F389" s="3" t="s">
        <v>6874</v>
      </c>
      <c r="G389" s="1" t="s">
        <v>6875</v>
      </c>
    </row>
    <row r="390" spans="1:11">
      <c r="A390" s="1" t="s">
        <v>7355</v>
      </c>
      <c r="B390" s="1" t="s">
        <v>6876</v>
      </c>
      <c r="C390" s="1" t="s">
        <v>7764</v>
      </c>
      <c r="D390" s="1" t="s">
        <v>18</v>
      </c>
      <c r="E390" s="3" t="s">
        <v>458</v>
      </c>
      <c r="F390" s="3" t="s">
        <v>458</v>
      </c>
    </row>
    <row r="391" spans="1:11">
      <c r="A391" s="1" t="s">
        <v>7362</v>
      </c>
      <c r="B391" s="1" t="s">
        <v>7354</v>
      </c>
      <c r="C391" s="1" t="s">
        <v>7764</v>
      </c>
      <c r="D391" t="s">
        <v>514</v>
      </c>
      <c r="E391" t="s">
        <v>939</v>
      </c>
      <c r="F391" t="s">
        <v>939</v>
      </c>
      <c r="G391" s="1" t="s">
        <v>749</v>
      </c>
    </row>
    <row r="392" spans="1:11">
      <c r="A392" s="1" t="s">
        <v>7492</v>
      </c>
      <c r="B392" s="1" t="s">
        <v>7493</v>
      </c>
      <c r="C392" s="1" t="s">
        <v>7764</v>
      </c>
      <c r="D392" s="1" t="s">
        <v>9</v>
      </c>
      <c r="E392" s="3">
        <v>20</v>
      </c>
      <c r="F392" s="3">
        <v>20</v>
      </c>
    </row>
    <row r="393" spans="1:11">
      <c r="A393" s="1" t="s">
        <v>7617</v>
      </c>
      <c r="B393" s="1" t="s">
        <v>7620</v>
      </c>
      <c r="C393" s="1" t="s">
        <v>7764</v>
      </c>
      <c r="D393" t="s">
        <v>514</v>
      </c>
      <c r="E393" s="3">
        <v>0</v>
      </c>
      <c r="F393" s="3">
        <v>0</v>
      </c>
    </row>
    <row r="394" spans="1:11">
      <c r="A394" s="1" t="s">
        <v>7618</v>
      </c>
      <c r="B394" s="1" t="s">
        <v>7619</v>
      </c>
      <c r="C394" s="1" t="s">
        <v>7764</v>
      </c>
      <c r="D394" t="s">
        <v>514</v>
      </c>
      <c r="E394" s="3">
        <v>0</v>
      </c>
      <c r="F394" s="3">
        <v>0</v>
      </c>
    </row>
    <row r="395" spans="1:11">
      <c r="A395" s="1" t="s">
        <v>7754</v>
      </c>
      <c r="B395" s="1" t="s">
        <v>7755</v>
      </c>
      <c r="C395" s="1" t="s">
        <v>7764</v>
      </c>
      <c r="D395" s="1" t="s">
        <v>9</v>
      </c>
      <c r="E395" s="3">
        <v>0</v>
      </c>
      <c r="F395" s="3">
        <v>0</v>
      </c>
    </row>
    <row r="396" spans="1:11">
      <c r="A396" s="1" t="s">
        <v>7732</v>
      </c>
      <c r="B396" s="1" t="s">
        <v>7762</v>
      </c>
      <c r="C396" s="1" t="s">
        <v>7764</v>
      </c>
      <c r="D396" t="s">
        <v>514</v>
      </c>
      <c r="E396" s="3">
        <v>30</v>
      </c>
      <c r="F396" s="3">
        <v>30</v>
      </c>
    </row>
    <row r="397" spans="1:11">
      <c r="A397" s="1" t="s">
        <v>7912</v>
      </c>
      <c r="B397" s="1" t="s">
        <v>7913</v>
      </c>
      <c r="C397" s="1" t="s">
        <v>7764</v>
      </c>
      <c r="D397" t="s">
        <v>514</v>
      </c>
      <c r="E397" s="273">
        <v>1.2999999999999999E-3</v>
      </c>
      <c r="F397" s="273">
        <v>1.2999999999999999E-3</v>
      </c>
      <c r="G397" s="1" t="s">
        <v>7914</v>
      </c>
    </row>
    <row r="398" spans="1:11">
      <c r="A398" s="1" t="s">
        <v>7938</v>
      </c>
      <c r="B398" s="1" t="s">
        <v>8140</v>
      </c>
      <c r="C398" s="1" t="s">
        <v>7764</v>
      </c>
      <c r="D398" s="1" t="s">
        <v>9</v>
      </c>
      <c r="E398" s="273">
        <v>45</v>
      </c>
      <c r="F398" s="273">
        <v>45</v>
      </c>
      <c r="G398" s="1" t="s">
        <v>7915</v>
      </c>
    </row>
  </sheetData>
  <hyperlinks>
    <hyperlink ref="E155" r:id="rId1" display="https://www.geoportail.gouv.fr/embed/visu.html?c=6.99508,43.5991&amp;amp;z=0.00012136999453139198&amp;amp;l=ORTHOIMAGERY.ORTHOPHOTOS::GEOPORTAIL:OGC:WMTS(1)&amp;amp;l=CADASTRALPARCELS.PARCELS::GEOPORTAIL:OGC:WMTS(1)&amp;amp;l=ADMINISTRATIVEUNITS.BOUNDARIES::GEOPORTAIL:OGC:WMTS(1)&amp;amp;permalink=yes" xr:uid="{4BDD3349-ED70-4F61-80AE-F0A337B35369}"/>
    <hyperlink ref="E161" r:id="rId2" display="https://www.insee.fr/fr/statistiques" xr:uid="{6B89BFC2-B73B-4161-8A4F-97B654CDBC88}"/>
    <hyperlink ref="E159" r:id="rId3" display="https://vigibati.fr/?commune.f=%3D+&quot;NOM_COMMUNE&quot;+%20-%20+&quot;CODE_POSTAL&quot;+&amp;map.z=14&amp;map.c=12022302133321312221211&amp;map.f=0" xr:uid="{EA4B0B3A-3B29-4500-B0DF-60C9ED2D21EB}"/>
    <hyperlink ref="E46" r:id="rId4" display="https://ville-data.com/Mougins-06250.html" xr:uid="{F5EDF316-8CEF-42E3-B67B-7AB5371AEFA1}"/>
    <hyperlink ref="E47" r:id="rId5" display="https://www.linternaute.com/ville/alpes-maritimes/departement-06" xr:uid="{F68C0336-5C0C-4EFC-91EB-2CEAB294B829}"/>
    <hyperlink ref="E48" r:id="rId6" display="https://www.google.com/search?q=cannes+pays+de+lerins" xr:uid="{B5D0B765-E496-4741-9CA2-DED177A6C4B9}"/>
  </hyperlinks>
  <pageMargins left="0.7" right="0.7" top="0.75" bottom="0.75" header="0.3" footer="0.3"/>
  <pageSetup orientation="portrait"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FB75A-C2CA-48BE-AC51-798649B14084}">
  <dimension ref="A1:F33"/>
  <sheetViews>
    <sheetView topLeftCell="A21" workbookViewId="0">
      <selection activeCell="A4" sqref="A4:C33"/>
    </sheetView>
  </sheetViews>
  <sheetFormatPr defaultRowHeight="33" customHeight="1"/>
  <cols>
    <col min="1" max="6" width="33.140625" customWidth="1"/>
  </cols>
  <sheetData>
    <row r="1" spans="1:6" ht="33" customHeight="1">
      <c r="A1" s="274" t="s">
        <v>7971</v>
      </c>
      <c r="B1" s="275" t="s">
        <v>7972</v>
      </c>
      <c r="C1" s="276" t="s">
        <v>7973</v>
      </c>
      <c r="D1" s="275" t="s">
        <v>7974</v>
      </c>
      <c r="E1" s="275" t="s">
        <v>7975</v>
      </c>
      <c r="F1" s="277" t="s">
        <v>7976</v>
      </c>
    </row>
    <row r="2" spans="1:6" ht="33" customHeight="1">
      <c r="A2" s="278" t="s">
        <v>7979</v>
      </c>
      <c r="B2" s="278" t="s">
        <v>7980</v>
      </c>
      <c r="C2" s="279" t="s">
        <v>7981</v>
      </c>
      <c r="D2" s="279" t="s">
        <v>7977</v>
      </c>
      <c r="E2" s="278"/>
      <c r="F2" s="278" t="s">
        <v>7978</v>
      </c>
    </row>
    <row r="3" spans="1:6" ht="70.5" customHeight="1">
      <c r="A3" s="278" t="s">
        <v>7982</v>
      </c>
      <c r="B3" s="278" t="s">
        <v>7983</v>
      </c>
      <c r="C3" s="279" t="s">
        <v>7984</v>
      </c>
      <c r="D3" s="279" t="s">
        <v>7985</v>
      </c>
      <c r="E3" s="278" t="s">
        <v>7986</v>
      </c>
      <c r="F3" s="278" t="s">
        <v>7987</v>
      </c>
    </row>
    <row r="4" spans="1:6" ht="33" customHeight="1">
      <c r="A4" s="278" t="s">
        <v>7988</v>
      </c>
      <c r="B4" s="278" t="s">
        <v>7989</v>
      </c>
      <c r="C4" s="279" t="s">
        <v>7990</v>
      </c>
      <c r="D4" s="279" t="s">
        <v>7977</v>
      </c>
      <c r="E4" s="278"/>
      <c r="F4" s="278" t="s">
        <v>7991</v>
      </c>
    </row>
    <row r="5" spans="1:6" ht="33" customHeight="1">
      <c r="A5" s="278" t="s">
        <v>7994</v>
      </c>
      <c r="B5" s="278" t="s">
        <v>867</v>
      </c>
      <c r="C5" s="279"/>
      <c r="D5" s="279" t="s">
        <v>7995</v>
      </c>
      <c r="E5" s="278"/>
      <c r="F5" s="278" t="s">
        <v>7992</v>
      </c>
    </row>
    <row r="6" spans="1:6" ht="33" customHeight="1">
      <c r="A6" s="278" t="s">
        <v>7996</v>
      </c>
      <c r="B6" s="278" t="s">
        <v>7997</v>
      </c>
      <c r="C6" s="279" t="s">
        <v>7998</v>
      </c>
      <c r="D6" s="279" t="s">
        <v>7985</v>
      </c>
      <c r="E6" s="278" t="s">
        <v>7999</v>
      </c>
      <c r="F6" s="278" t="s">
        <v>7992</v>
      </c>
    </row>
    <row r="7" spans="1:6" ht="33" customHeight="1">
      <c r="A7" s="278" t="s">
        <v>8000</v>
      </c>
      <c r="B7" s="278" t="s">
        <v>8001</v>
      </c>
      <c r="C7" s="279" t="s">
        <v>8002</v>
      </c>
      <c r="D7" s="279" t="s">
        <v>7985</v>
      </c>
      <c r="E7" s="278"/>
      <c r="F7" s="278" t="s">
        <v>7992</v>
      </c>
    </row>
    <row r="8" spans="1:6" ht="33" customHeight="1">
      <c r="A8" s="278" t="s">
        <v>8003</v>
      </c>
      <c r="B8" s="278"/>
      <c r="C8" s="279" t="s">
        <v>8004</v>
      </c>
      <c r="D8" s="279" t="s">
        <v>7985</v>
      </c>
      <c r="E8" s="278" t="s">
        <v>8005</v>
      </c>
      <c r="F8" s="278" t="s">
        <v>7992</v>
      </c>
    </row>
    <row r="9" spans="1:6" ht="33" customHeight="1">
      <c r="A9" s="278" t="s">
        <v>8006</v>
      </c>
      <c r="B9" s="278"/>
      <c r="C9" s="279" t="s">
        <v>8007</v>
      </c>
      <c r="D9" s="279" t="s">
        <v>7985</v>
      </c>
      <c r="E9" s="278" t="s">
        <v>8008</v>
      </c>
      <c r="F9" s="278" t="s">
        <v>7992</v>
      </c>
    </row>
    <row r="10" spans="1:6" ht="33" customHeight="1">
      <c r="A10" s="278" t="s">
        <v>8009</v>
      </c>
      <c r="B10" s="278"/>
      <c r="C10" s="279" t="s">
        <v>8010</v>
      </c>
      <c r="D10" s="279" t="s">
        <v>7985</v>
      </c>
      <c r="E10" s="278" t="s">
        <v>8011</v>
      </c>
      <c r="F10" s="278" t="s">
        <v>7992</v>
      </c>
    </row>
    <row r="11" spans="1:6" ht="33" customHeight="1">
      <c r="A11" s="278" t="s">
        <v>828</v>
      </c>
      <c r="B11" s="278" t="s">
        <v>8012</v>
      </c>
      <c r="C11" s="279"/>
      <c r="D11" s="279" t="s">
        <v>8013</v>
      </c>
      <c r="E11" s="278" t="s">
        <v>8014</v>
      </c>
      <c r="F11" s="278" t="s">
        <v>7992</v>
      </c>
    </row>
    <row r="12" spans="1:6" ht="33" customHeight="1">
      <c r="A12" s="278" t="s">
        <v>854</v>
      </c>
      <c r="B12" s="278" t="s">
        <v>8015</v>
      </c>
      <c r="C12" s="279"/>
      <c r="D12" s="279" t="s">
        <v>8013</v>
      </c>
      <c r="E12" s="278" t="s">
        <v>8016</v>
      </c>
      <c r="F12" s="278" t="s">
        <v>7992</v>
      </c>
    </row>
    <row r="13" spans="1:6" ht="33" customHeight="1">
      <c r="A13" s="278" t="s">
        <v>856</v>
      </c>
      <c r="B13" s="278" t="s">
        <v>8017</v>
      </c>
      <c r="C13" s="279"/>
      <c r="D13" s="279" t="s">
        <v>8013</v>
      </c>
      <c r="E13" s="278"/>
      <c r="F13" s="278" t="s">
        <v>7992</v>
      </c>
    </row>
    <row r="14" spans="1:6" ht="33" customHeight="1">
      <c r="A14" s="278" t="s">
        <v>858</v>
      </c>
      <c r="B14" s="278" t="s">
        <v>8018</v>
      </c>
      <c r="C14" s="279"/>
      <c r="D14" s="279" t="s">
        <v>8013</v>
      </c>
      <c r="E14" s="278" t="s">
        <v>7993</v>
      </c>
      <c r="F14" s="278" t="s">
        <v>7992</v>
      </c>
    </row>
    <row r="15" spans="1:6" ht="33" customHeight="1">
      <c r="A15" s="278" t="s">
        <v>8019</v>
      </c>
      <c r="B15" s="278" t="s">
        <v>8020</v>
      </c>
      <c r="C15" s="279"/>
      <c r="D15" s="279" t="s">
        <v>8013</v>
      </c>
      <c r="E15" s="278" t="s">
        <v>8021</v>
      </c>
      <c r="F15" s="278" t="s">
        <v>7992</v>
      </c>
    </row>
    <row r="16" spans="1:6" ht="33" customHeight="1">
      <c r="A16" s="278" t="s">
        <v>8022</v>
      </c>
      <c r="B16" s="278" t="s">
        <v>8023</v>
      </c>
      <c r="C16" s="279"/>
      <c r="D16" s="279" t="s">
        <v>8013</v>
      </c>
      <c r="E16" s="278" t="s">
        <v>8021</v>
      </c>
      <c r="F16" s="278" t="s">
        <v>7992</v>
      </c>
    </row>
    <row r="17" spans="1:6" ht="33" customHeight="1">
      <c r="A17" s="278" t="s">
        <v>8024</v>
      </c>
      <c r="B17" s="278" t="s">
        <v>8025</v>
      </c>
      <c r="C17" s="279"/>
      <c r="D17" s="279" t="s">
        <v>8013</v>
      </c>
      <c r="E17" s="278" t="s">
        <v>8021</v>
      </c>
      <c r="F17" s="278" t="s">
        <v>7992</v>
      </c>
    </row>
    <row r="18" spans="1:6" ht="33" customHeight="1">
      <c r="A18" s="278" t="s">
        <v>8026</v>
      </c>
      <c r="B18" s="278" t="s">
        <v>8027</v>
      </c>
      <c r="C18" s="279"/>
      <c r="D18" s="279" t="s">
        <v>8013</v>
      </c>
      <c r="E18" s="278" t="s">
        <v>8021</v>
      </c>
      <c r="F18" s="278" t="s">
        <v>7992</v>
      </c>
    </row>
    <row r="19" spans="1:6" ht="33" customHeight="1">
      <c r="A19" s="278" t="s">
        <v>8028</v>
      </c>
      <c r="B19" s="278" t="s">
        <v>8029</v>
      </c>
      <c r="C19" s="279"/>
      <c r="D19" s="279" t="s">
        <v>8013</v>
      </c>
      <c r="E19" s="278" t="s">
        <v>8021</v>
      </c>
      <c r="F19" s="278" t="s">
        <v>7992</v>
      </c>
    </row>
    <row r="20" spans="1:6" ht="33" customHeight="1">
      <c r="A20" s="278" t="s">
        <v>8030</v>
      </c>
      <c r="B20" s="278" t="s">
        <v>8031</v>
      </c>
      <c r="C20" s="279"/>
      <c r="D20" s="279" t="s">
        <v>8013</v>
      </c>
      <c r="E20" s="278" t="s">
        <v>8021</v>
      </c>
      <c r="F20" s="278" t="s">
        <v>7992</v>
      </c>
    </row>
    <row r="21" spans="1:6" ht="33" customHeight="1">
      <c r="A21" s="278" t="s">
        <v>860</v>
      </c>
      <c r="B21" s="278" t="s">
        <v>861</v>
      </c>
      <c r="C21" s="279"/>
      <c r="D21" s="279" t="s">
        <v>8013</v>
      </c>
      <c r="E21" s="278" t="s">
        <v>8032</v>
      </c>
      <c r="F21" s="278" t="s">
        <v>7992</v>
      </c>
    </row>
    <row r="22" spans="1:6" ht="33" customHeight="1">
      <c r="A22" s="278" t="s">
        <v>8033</v>
      </c>
      <c r="B22" s="278" t="s">
        <v>8034</v>
      </c>
      <c r="C22" s="279"/>
      <c r="D22" s="279" t="s">
        <v>8013</v>
      </c>
      <c r="E22" s="278" t="s">
        <v>8032</v>
      </c>
      <c r="F22" s="278" t="s">
        <v>7992</v>
      </c>
    </row>
    <row r="23" spans="1:6" ht="33" customHeight="1">
      <c r="A23" s="278" t="s">
        <v>8035</v>
      </c>
      <c r="B23" s="278" t="s">
        <v>8036</v>
      </c>
      <c r="C23" s="279"/>
      <c r="D23" s="279" t="s">
        <v>8013</v>
      </c>
      <c r="E23" s="278" t="s">
        <v>8032</v>
      </c>
      <c r="F23" s="278" t="s">
        <v>7992</v>
      </c>
    </row>
    <row r="24" spans="1:6" ht="33" customHeight="1">
      <c r="A24" s="278" t="s">
        <v>8037</v>
      </c>
      <c r="B24" s="278" t="s">
        <v>35</v>
      </c>
      <c r="C24" s="279"/>
      <c r="D24" s="279" t="s">
        <v>8038</v>
      </c>
      <c r="E24" s="278"/>
      <c r="F24" s="278" t="s">
        <v>7992</v>
      </c>
    </row>
    <row r="25" spans="1:6" ht="33" customHeight="1">
      <c r="A25" s="278" t="s">
        <v>8039</v>
      </c>
      <c r="B25" s="278" t="s">
        <v>36</v>
      </c>
      <c r="C25" s="279"/>
      <c r="D25" s="279" t="s">
        <v>8038</v>
      </c>
      <c r="E25" s="278" t="s">
        <v>8040</v>
      </c>
      <c r="F25" s="278" t="s">
        <v>7992</v>
      </c>
    </row>
    <row r="26" spans="1:6" ht="33" customHeight="1">
      <c r="A26" s="278" t="s">
        <v>8041</v>
      </c>
      <c r="B26" s="278" t="s">
        <v>37</v>
      </c>
      <c r="C26" s="279"/>
      <c r="D26" s="279" t="s">
        <v>8038</v>
      </c>
      <c r="E26" s="278" t="s">
        <v>8042</v>
      </c>
      <c r="F26" s="278" t="s">
        <v>7992</v>
      </c>
    </row>
    <row r="27" spans="1:6" ht="33" customHeight="1">
      <c r="A27" s="278" t="s">
        <v>8043</v>
      </c>
      <c r="B27" s="278" t="s">
        <v>38</v>
      </c>
      <c r="C27" s="279"/>
      <c r="D27" s="279" t="s">
        <v>8038</v>
      </c>
      <c r="E27" s="278"/>
      <c r="F27" s="278" t="s">
        <v>7992</v>
      </c>
    </row>
    <row r="28" spans="1:6" ht="33" customHeight="1">
      <c r="A28" s="278" t="s">
        <v>8044</v>
      </c>
      <c r="B28" s="278" t="s">
        <v>39</v>
      </c>
      <c r="C28" s="279"/>
      <c r="D28" s="279" t="s">
        <v>8038</v>
      </c>
      <c r="E28" s="278" t="s">
        <v>8045</v>
      </c>
      <c r="F28" s="278" t="s">
        <v>7992</v>
      </c>
    </row>
    <row r="29" spans="1:6" ht="33" customHeight="1">
      <c r="A29" s="278" t="s">
        <v>8046</v>
      </c>
      <c r="B29" s="278" t="s">
        <v>40</v>
      </c>
      <c r="C29" s="279"/>
      <c r="D29" s="279" t="s">
        <v>8038</v>
      </c>
      <c r="E29" s="278" t="s">
        <v>8047</v>
      </c>
      <c r="F29" s="278" t="s">
        <v>7992</v>
      </c>
    </row>
    <row r="30" spans="1:6" ht="33" customHeight="1">
      <c r="A30" s="278" t="s">
        <v>8048</v>
      </c>
      <c r="B30" s="278" t="s">
        <v>41</v>
      </c>
      <c r="C30" s="279"/>
      <c r="D30" s="279" t="s">
        <v>8038</v>
      </c>
      <c r="E30" s="278"/>
      <c r="F30" s="278" t="s">
        <v>7992</v>
      </c>
    </row>
    <row r="31" spans="1:6" ht="33" customHeight="1">
      <c r="A31" s="278" t="s">
        <v>8049</v>
      </c>
      <c r="B31" s="278" t="s">
        <v>42</v>
      </c>
      <c r="C31" s="279"/>
      <c r="D31" s="279" t="s">
        <v>8038</v>
      </c>
      <c r="E31" s="278"/>
      <c r="F31" s="278" t="s">
        <v>7992</v>
      </c>
    </row>
    <row r="32" spans="1:6" ht="33" customHeight="1">
      <c r="A32" s="278" t="s">
        <v>8050</v>
      </c>
      <c r="B32" s="278" t="s">
        <v>43</v>
      </c>
      <c r="C32" s="279"/>
      <c r="D32" s="279" t="s">
        <v>8038</v>
      </c>
      <c r="E32" s="278"/>
      <c r="F32" s="278" t="s">
        <v>7992</v>
      </c>
    </row>
    <row r="33" spans="1:6" ht="33" customHeight="1">
      <c r="A33" s="278" t="s">
        <v>8051</v>
      </c>
      <c r="B33" s="278" t="s">
        <v>44</v>
      </c>
      <c r="C33" s="279"/>
      <c r="D33" s="279" t="s">
        <v>8038</v>
      </c>
      <c r="E33" s="278"/>
      <c r="F33" s="278" t="s">
        <v>7992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A5689-50E4-4FD2-97AB-66E3217BAFAD}">
  <dimension ref="B2:N31"/>
  <sheetViews>
    <sheetView workbookViewId="0">
      <selection activeCell="L29" sqref="L29"/>
    </sheetView>
  </sheetViews>
  <sheetFormatPr defaultRowHeight="15"/>
  <cols>
    <col min="2" max="2" width="28.42578125" customWidth="1"/>
    <col min="4" max="10" width="10.28515625" customWidth="1"/>
  </cols>
  <sheetData>
    <row r="2" spans="2:14">
      <c r="D2" s="330" t="s">
        <v>7117</v>
      </c>
      <c r="E2" s="330"/>
      <c r="F2" s="330"/>
      <c r="H2" s="330" t="s">
        <v>7116</v>
      </c>
      <c r="I2" s="330"/>
      <c r="J2" s="330"/>
    </row>
    <row r="3" spans="2:14">
      <c r="D3">
        <v>2017</v>
      </c>
      <c r="E3">
        <v>2030</v>
      </c>
      <c r="F3" t="s">
        <v>7110</v>
      </c>
      <c r="H3">
        <v>2017</v>
      </c>
      <c r="I3">
        <v>2030</v>
      </c>
      <c r="J3" t="s">
        <v>7110</v>
      </c>
    </row>
    <row r="4" spans="2:14">
      <c r="B4" t="s">
        <v>6920</v>
      </c>
      <c r="D4">
        <v>176069</v>
      </c>
      <c r="E4">
        <v>176198</v>
      </c>
      <c r="F4">
        <v>129</v>
      </c>
      <c r="H4">
        <v>260271</v>
      </c>
      <c r="I4">
        <v>271856</v>
      </c>
      <c r="J4">
        <v>11585</v>
      </c>
    </row>
    <row r="5" spans="2:14">
      <c r="B5" t="s">
        <v>7109</v>
      </c>
      <c r="D5">
        <v>2.262</v>
      </c>
      <c r="E5">
        <v>2.113</v>
      </c>
      <c r="F5">
        <v>-0.14899999999999999</v>
      </c>
      <c r="H5">
        <v>2.262</v>
      </c>
      <c r="I5">
        <v>2.113</v>
      </c>
      <c r="J5">
        <v>-0.14899999999999999</v>
      </c>
    </row>
    <row r="9" spans="2:14">
      <c r="B9" t="s">
        <v>7111</v>
      </c>
      <c r="D9">
        <f>ROUND(D4/D5,0)</f>
        <v>77838</v>
      </c>
      <c r="E9">
        <f>ROUND(E4/E5,0)</f>
        <v>83388</v>
      </c>
      <c r="F9">
        <f>E9-D9</f>
        <v>5550</v>
      </c>
      <c r="G9" s="268">
        <f>F9/D9</f>
        <v>7.1301934787635857E-2</v>
      </c>
      <c r="H9">
        <f>ROUND(H4/H5,0)</f>
        <v>115062</v>
      </c>
      <c r="I9">
        <f>ROUND(I4/I5,0)</f>
        <v>128659</v>
      </c>
      <c r="J9">
        <f>I9-H9</f>
        <v>13597</v>
      </c>
      <c r="K9" s="268">
        <f>J9/H9</f>
        <v>0.11817107298673758</v>
      </c>
    </row>
    <row r="10" spans="2:14">
      <c r="B10" s="265" t="s">
        <v>7112</v>
      </c>
      <c r="F10">
        <f>ROUND(F4/E5,0)</f>
        <v>61</v>
      </c>
      <c r="J10">
        <f>ROUND(J4/I5,0)</f>
        <v>5483</v>
      </c>
      <c r="K10">
        <v>5483</v>
      </c>
    </row>
    <row r="11" spans="2:14">
      <c r="B11" s="265" t="s">
        <v>7113</v>
      </c>
      <c r="F11">
        <f>F9-F10</f>
        <v>5489</v>
      </c>
      <c r="J11">
        <f>J9-J10</f>
        <v>8114</v>
      </c>
      <c r="K11">
        <v>8475</v>
      </c>
    </row>
    <row r="12" spans="2:14">
      <c r="B12" t="s">
        <v>7100</v>
      </c>
      <c r="D12">
        <v>8062</v>
      </c>
      <c r="E12">
        <v>9389</v>
      </c>
      <c r="F12">
        <v>1327</v>
      </c>
      <c r="G12" s="268">
        <f>F12/D12</f>
        <v>0.16459935499875961</v>
      </c>
      <c r="H12">
        <v>9253</v>
      </c>
      <c r="I12">
        <v>7523</v>
      </c>
      <c r="J12">
        <v>-1730</v>
      </c>
      <c r="K12" s="268">
        <f>J12/H12</f>
        <v>-0.18696638927915271</v>
      </c>
    </row>
    <row r="13" spans="2:14">
      <c r="B13" t="s">
        <v>7101</v>
      </c>
      <c r="D13">
        <v>38856</v>
      </c>
      <c r="E13">
        <v>44297</v>
      </c>
      <c r="F13">
        <v>5441</v>
      </c>
      <c r="G13" s="268">
        <f>F13/D13</f>
        <v>0.14002985381922997</v>
      </c>
      <c r="H13">
        <v>55645</v>
      </c>
      <c r="I13">
        <v>62753</v>
      </c>
      <c r="J13">
        <v>7108</v>
      </c>
      <c r="K13" s="268">
        <f>J13/H13</f>
        <v>0.12773834127055442</v>
      </c>
    </row>
    <row r="14" spans="2:14">
      <c r="B14" t="s">
        <v>7108</v>
      </c>
      <c r="F14">
        <v>1307</v>
      </c>
      <c r="G14" s="272">
        <f>(F14/D9)/13</f>
        <v>1.2916372663539857E-3</v>
      </c>
      <c r="J14">
        <v>1918</v>
      </c>
      <c r="K14" s="272">
        <f>(J14/H9)/13</f>
        <v>1.2822518428191891E-3</v>
      </c>
      <c r="N14" s="271"/>
    </row>
    <row r="16" spans="2:14">
      <c r="B16" t="s">
        <v>7114</v>
      </c>
      <c r="E16">
        <f>E3</f>
        <v>2030</v>
      </c>
      <c r="F16" s="264">
        <f>SUM(F10:F14)</f>
        <v>13625</v>
      </c>
      <c r="I16">
        <f>I3</f>
        <v>2030</v>
      </c>
      <c r="J16" s="264">
        <f>SUM(J10:J14)</f>
        <v>20893</v>
      </c>
    </row>
    <row r="17" spans="2:10">
      <c r="B17" t="s">
        <v>7115</v>
      </c>
      <c r="F17">
        <f>ROUND(F16/(E3-D3),0)</f>
        <v>1048</v>
      </c>
      <c r="J17">
        <f>ROUND(J16/(I3-H3),0)</f>
        <v>1607</v>
      </c>
    </row>
    <row r="20" spans="2:10">
      <c r="B20" t="s">
        <v>7103</v>
      </c>
      <c r="D20" s="36">
        <v>0.45</v>
      </c>
      <c r="E20">
        <f>ROUND(F16*D20,0)</f>
        <v>6131</v>
      </c>
      <c r="F20" t="s">
        <v>7119</v>
      </c>
      <c r="H20" s="36">
        <v>0.45</v>
      </c>
      <c r="I20">
        <f>ROUND(J16*H20,0)</f>
        <v>9402</v>
      </c>
      <c r="J20" t="str">
        <f>F20</f>
        <v>Log / Renouv</v>
      </c>
    </row>
    <row r="21" spans="2:10">
      <c r="B21" t="s">
        <v>7102</v>
      </c>
      <c r="D21">
        <v>20</v>
      </c>
      <c r="E21">
        <f>ROUND(F16-E20,0)</f>
        <v>7494</v>
      </c>
      <c r="F21" t="s">
        <v>7118</v>
      </c>
      <c r="H21">
        <v>20</v>
      </c>
      <c r="I21">
        <f>ROUND(J16-I20,0)</f>
        <v>11491</v>
      </c>
      <c r="J21" t="str">
        <f>F21</f>
        <v>Log / Extension</v>
      </c>
    </row>
    <row r="22" spans="2:10">
      <c r="B22" t="s">
        <v>7120</v>
      </c>
      <c r="E22">
        <f>ROUND(E21/D21,0)</f>
        <v>375</v>
      </c>
      <c r="F22" t="s">
        <v>7121</v>
      </c>
      <c r="I22">
        <f>ROUND(I21/H21,0)</f>
        <v>575</v>
      </c>
      <c r="J22" t="s">
        <v>7121</v>
      </c>
    </row>
    <row r="24" spans="2:10">
      <c r="B24" t="s">
        <v>7105</v>
      </c>
      <c r="D24">
        <v>547</v>
      </c>
      <c r="E24" t="s">
        <v>7121</v>
      </c>
      <c r="H24">
        <v>267</v>
      </c>
      <c r="I24" t="str">
        <f>E24</f>
        <v>Ha</v>
      </c>
    </row>
    <row r="25" spans="2:10">
      <c r="B25" t="s">
        <v>7104</v>
      </c>
      <c r="D25">
        <f>ROUND(D24/10,0)</f>
        <v>55</v>
      </c>
      <c r="E25" t="s">
        <v>7121</v>
      </c>
      <c r="H25">
        <f>ROUND(H24/10,0)</f>
        <v>27</v>
      </c>
      <c r="I25" t="str">
        <f>E25</f>
        <v>Ha</v>
      </c>
    </row>
    <row r="27" spans="2:10">
      <c r="B27" t="s">
        <v>7106</v>
      </c>
      <c r="D27">
        <f>ROUND(D24/2,0)</f>
        <v>274</v>
      </c>
      <c r="E27" t="s">
        <v>7121</v>
      </c>
      <c r="H27">
        <f>ROUND(H24/2,0)</f>
        <v>134</v>
      </c>
      <c r="I27" t="str">
        <f>E27</f>
        <v>Ha</v>
      </c>
    </row>
    <row r="28" spans="2:10">
      <c r="B28" t="s">
        <v>7099</v>
      </c>
      <c r="D28">
        <f>ROUND(D27/10,0)</f>
        <v>27</v>
      </c>
      <c r="E28" t="s">
        <v>7121</v>
      </c>
      <c r="H28">
        <f>ROUND(H27/10,0)</f>
        <v>13</v>
      </c>
      <c r="I28" t="str">
        <f>E28</f>
        <v>Ha</v>
      </c>
    </row>
    <row r="30" spans="2:10">
      <c r="B30" t="s">
        <v>7107</v>
      </c>
      <c r="D30">
        <f>ROUND(D27,0)</f>
        <v>274</v>
      </c>
      <c r="E30" t="s">
        <v>7121</v>
      </c>
      <c r="H30">
        <f>ROUND(H27,0)</f>
        <v>134</v>
      </c>
      <c r="I30" t="str">
        <f>E30</f>
        <v>Ha</v>
      </c>
    </row>
    <row r="31" spans="2:10">
      <c r="B31" t="s">
        <v>7916</v>
      </c>
      <c r="D31">
        <f>ROUND(E22/13*10,0)</f>
        <v>288</v>
      </c>
      <c r="E31" t="s">
        <v>7121</v>
      </c>
      <c r="H31">
        <f>ROUND(I22/13*10,0)</f>
        <v>442</v>
      </c>
      <c r="I31" t="str">
        <f>E31</f>
        <v>Ha</v>
      </c>
    </row>
  </sheetData>
  <mergeCells count="2">
    <mergeCell ref="D2:F2"/>
    <mergeCell ref="H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9E446-5949-439E-A08E-DCE51A22B5ED}">
  <dimension ref="A1:L598"/>
  <sheetViews>
    <sheetView tabSelected="1" zoomScaleNormal="100" workbookViewId="0">
      <selection activeCell="A20" sqref="A20"/>
    </sheetView>
  </sheetViews>
  <sheetFormatPr defaultRowHeight="15"/>
  <cols>
    <col min="1" max="1" width="64.7109375" style="1" customWidth="1"/>
    <col min="2" max="2" width="62.7109375" style="1" customWidth="1"/>
    <col min="3" max="3" width="8.5703125" style="1" customWidth="1"/>
    <col min="4" max="4" width="10.5703125" style="1" customWidth="1"/>
    <col min="5" max="5" width="9.140625" style="1"/>
    <col min="6" max="6" width="74" style="1" customWidth="1"/>
    <col min="7" max="7" width="28.42578125" style="1" customWidth="1"/>
    <col min="8" max="16384" width="9.140625" style="1"/>
  </cols>
  <sheetData>
    <row r="1" spans="1:12">
      <c r="A1" s="1" t="s">
        <v>1</v>
      </c>
      <c r="B1" s="1" t="s">
        <v>3</v>
      </c>
      <c r="C1" s="1" t="s">
        <v>8643</v>
      </c>
      <c r="D1" s="1" t="s">
        <v>4</v>
      </c>
      <c r="E1" s="1" t="s">
        <v>5</v>
      </c>
      <c r="F1" s="1" t="s">
        <v>6675</v>
      </c>
      <c r="G1" s="1" t="s">
        <v>6676</v>
      </c>
      <c r="H1" s="1" t="s">
        <v>381</v>
      </c>
    </row>
    <row r="2" spans="1:12">
      <c r="A2" s="4" t="s">
        <v>6674</v>
      </c>
      <c r="B2" s="4"/>
      <c r="C2" s="4"/>
      <c r="D2" s="4"/>
      <c r="E2" s="4"/>
      <c r="F2" s="4"/>
      <c r="G2" s="4"/>
      <c r="H2" s="4"/>
      <c r="I2" s="4"/>
      <c r="J2" s="4"/>
      <c r="K2" s="4"/>
      <c r="L2" s="4"/>
    </row>
    <row r="3" spans="1:12">
      <c r="A3" s="1" t="s">
        <v>6677</v>
      </c>
      <c r="B3" s="1" t="s">
        <v>6677</v>
      </c>
      <c r="D3" s="1" t="s">
        <v>6680</v>
      </c>
      <c r="E3" s="1" t="s">
        <v>18</v>
      </c>
      <c r="F3" s="3" t="s">
        <v>204</v>
      </c>
      <c r="G3" s="3" t="s">
        <v>204</v>
      </c>
      <c r="H3" s="1" t="s">
        <v>6682</v>
      </c>
    </row>
    <row r="4" spans="1:12">
      <c r="A4" s="1" t="s">
        <v>6678</v>
      </c>
      <c r="B4" s="1" t="s">
        <v>6678</v>
      </c>
      <c r="D4" s="1" t="s">
        <v>6680</v>
      </c>
      <c r="E4" s="1" t="s">
        <v>9</v>
      </c>
      <c r="F4" s="3">
        <v>5</v>
      </c>
      <c r="G4" s="3">
        <v>5</v>
      </c>
      <c r="H4" s="1" t="s">
        <v>190</v>
      </c>
    </row>
    <row r="5" spans="1:12">
      <c r="A5" s="1" t="s">
        <v>6679</v>
      </c>
      <c r="B5" s="1" t="s">
        <v>6679</v>
      </c>
      <c r="D5" s="1" t="s">
        <v>6680</v>
      </c>
      <c r="E5" s="1" t="s">
        <v>9</v>
      </c>
      <c r="F5" s="2" t="s">
        <v>6681</v>
      </c>
      <c r="G5" s="2" t="s">
        <v>6681</v>
      </c>
      <c r="H5" s="1" t="s">
        <v>7778</v>
      </c>
    </row>
    <row r="6" spans="1:12">
      <c r="A6" s="1" t="s">
        <v>6685</v>
      </c>
      <c r="B6" s="116" t="s">
        <v>6685</v>
      </c>
      <c r="C6" s="116"/>
      <c r="D6" s="1" t="s">
        <v>6680</v>
      </c>
      <c r="E6" s="1" t="s">
        <v>9</v>
      </c>
      <c r="F6" s="1" t="s">
        <v>6684</v>
      </c>
      <c r="G6" s="1" t="s">
        <v>6683</v>
      </c>
      <c r="H6" s="1" t="s">
        <v>7779</v>
      </c>
    </row>
    <row r="8" spans="1:12" s="118" customFormat="1">
      <c r="A8" s="118" t="s">
        <v>7209</v>
      </c>
    </row>
    <row r="9" spans="1:12" s="269" customFormat="1">
      <c r="A9" s="269" t="s">
        <v>6865</v>
      </c>
    </row>
    <row r="10" spans="1:12">
      <c r="A10" s="1" t="s">
        <v>6850</v>
      </c>
      <c r="B10" s="1" t="s">
        <v>6852</v>
      </c>
      <c r="D10" s="1" t="s">
        <v>6680</v>
      </c>
      <c r="E10" s="1" t="s">
        <v>9</v>
      </c>
      <c r="F10" s="1" t="s">
        <v>662</v>
      </c>
      <c r="G10" s="1" t="s">
        <v>662</v>
      </c>
    </row>
    <row r="11" spans="1:12">
      <c r="A11" s="1" t="s">
        <v>6851</v>
      </c>
      <c r="B11" s="1" t="s">
        <v>6854</v>
      </c>
      <c r="D11" s="1" t="s">
        <v>6680</v>
      </c>
      <c r="E11" s="1" t="s">
        <v>9</v>
      </c>
      <c r="F11" s="1" t="s">
        <v>664</v>
      </c>
      <c r="G11" s="1" t="s">
        <v>664</v>
      </c>
    </row>
    <row r="12" spans="1:12">
      <c r="A12" s="1" t="s">
        <v>6888</v>
      </c>
      <c r="B12" s="1" t="s">
        <v>6855</v>
      </c>
      <c r="D12" s="1" t="s">
        <v>6680</v>
      </c>
      <c r="E12" s="1" t="s">
        <v>9</v>
      </c>
      <c r="F12" s="1" t="s">
        <v>6853</v>
      </c>
      <c r="G12" s="1" t="s">
        <v>6853</v>
      </c>
    </row>
    <row r="13" spans="1:12" s="117" customFormat="1">
      <c r="A13" s="117" t="s">
        <v>7124</v>
      </c>
      <c r="B13" s="117" t="s">
        <v>6855</v>
      </c>
      <c r="D13" s="117" t="s">
        <v>6680</v>
      </c>
      <c r="E13" s="117" t="s">
        <v>18</v>
      </c>
      <c r="F13" s="117" t="s">
        <v>7280</v>
      </c>
      <c r="G13" s="117" t="s">
        <v>7280</v>
      </c>
    </row>
    <row r="14" spans="1:12">
      <c r="A14" s="1" t="s">
        <v>6856</v>
      </c>
      <c r="B14" s="1" t="s">
        <v>6857</v>
      </c>
      <c r="D14" s="1" t="s">
        <v>6680</v>
      </c>
      <c r="E14" t="s">
        <v>514</v>
      </c>
      <c r="F14" s="1" t="s">
        <v>738</v>
      </c>
      <c r="G14" s="1" t="s">
        <v>738</v>
      </c>
    </row>
    <row r="15" spans="1:12" s="117" customFormat="1">
      <c r="A15" s="117" t="s">
        <v>7281</v>
      </c>
      <c r="B15" s="117" t="s">
        <v>6857</v>
      </c>
      <c r="D15" s="117" t="s">
        <v>6680</v>
      </c>
      <c r="E15" s="117" t="s">
        <v>18</v>
      </c>
      <c r="F15" s="117" t="s">
        <v>7283</v>
      </c>
      <c r="G15" s="117" t="s">
        <v>7283</v>
      </c>
    </row>
    <row r="16" spans="1:12" s="269" customFormat="1">
      <c r="A16" s="269" t="s">
        <v>6864</v>
      </c>
    </row>
    <row r="17" spans="1:7">
      <c r="A17" s="1" t="s">
        <v>6858</v>
      </c>
      <c r="B17" s="1" t="s">
        <v>6859</v>
      </c>
      <c r="D17" s="1" t="s">
        <v>6680</v>
      </c>
      <c r="E17" s="1" t="s">
        <v>9</v>
      </c>
      <c r="F17" s="1" t="s">
        <v>666</v>
      </c>
      <c r="G17" s="1" t="s">
        <v>666</v>
      </c>
    </row>
    <row r="18" spans="1:7">
      <c r="A18" s="1" t="s">
        <v>6889</v>
      </c>
      <c r="B18" s="1" t="s">
        <v>6860</v>
      </c>
      <c r="D18" s="1" t="s">
        <v>6680</v>
      </c>
      <c r="E18" s="1" t="s">
        <v>9</v>
      </c>
      <c r="F18" s="1" t="s">
        <v>6861</v>
      </c>
      <c r="G18" s="1" t="s">
        <v>6861</v>
      </c>
    </row>
    <row r="19" spans="1:7" s="117" customFormat="1">
      <c r="A19" s="117" t="s">
        <v>7125</v>
      </c>
      <c r="B19" s="117" t="s">
        <v>7129</v>
      </c>
      <c r="D19" s="117" t="s">
        <v>6680</v>
      </c>
      <c r="E19" s="117" t="s">
        <v>18</v>
      </c>
      <c r="F19" s="117" t="s">
        <v>7126</v>
      </c>
      <c r="G19" s="117" t="s">
        <v>7126</v>
      </c>
    </row>
    <row r="20" spans="1:7">
      <c r="A20" s="1" t="s">
        <v>6862</v>
      </c>
      <c r="B20" s="1" t="s">
        <v>6863</v>
      </c>
      <c r="D20" s="1" t="s">
        <v>6680</v>
      </c>
      <c r="E20" t="s">
        <v>514</v>
      </c>
      <c r="F20" s="1" t="s">
        <v>740</v>
      </c>
      <c r="G20" s="1" t="s">
        <v>740</v>
      </c>
    </row>
    <row r="21" spans="1:7" s="117" customFormat="1">
      <c r="A21" s="117" t="s">
        <v>7127</v>
      </c>
      <c r="B21" s="117" t="s">
        <v>6863</v>
      </c>
      <c r="D21" s="117" t="s">
        <v>6680</v>
      </c>
      <c r="E21" s="117" t="s">
        <v>18</v>
      </c>
      <c r="F21" s="117" t="s">
        <v>7128</v>
      </c>
      <c r="G21" s="117" t="s">
        <v>7128</v>
      </c>
    </row>
    <row r="22" spans="1:7" s="269" customFormat="1">
      <c r="A22" s="269" t="s">
        <v>6866</v>
      </c>
    </row>
    <row r="23" spans="1:7">
      <c r="A23" s="1" t="s">
        <v>6867</v>
      </c>
      <c r="B23" s="1" t="s">
        <v>6870</v>
      </c>
      <c r="D23" s="1" t="s">
        <v>6680</v>
      </c>
      <c r="E23" s="1" t="s">
        <v>9</v>
      </c>
      <c r="F23" s="1" t="s">
        <v>6872</v>
      </c>
      <c r="G23" s="1" t="s">
        <v>6872</v>
      </c>
    </row>
    <row r="24" spans="1:7">
      <c r="A24" s="1" t="s">
        <v>6887</v>
      </c>
      <c r="B24" s="1" t="s">
        <v>6871</v>
      </c>
      <c r="D24" s="1" t="s">
        <v>6680</v>
      </c>
      <c r="E24" s="1" t="s">
        <v>9</v>
      </c>
      <c r="F24" s="1" t="s">
        <v>6868</v>
      </c>
      <c r="G24" s="1" t="s">
        <v>6868</v>
      </c>
    </row>
    <row r="25" spans="1:7" s="117" customFormat="1">
      <c r="A25" s="117" t="s">
        <v>7130</v>
      </c>
      <c r="B25" s="117" t="s">
        <v>6871</v>
      </c>
      <c r="D25" s="117" t="s">
        <v>6680</v>
      </c>
      <c r="E25" s="117" t="s">
        <v>18</v>
      </c>
      <c r="F25" s="117" t="s">
        <v>7131</v>
      </c>
      <c r="G25" s="117" t="s">
        <v>7131</v>
      </c>
    </row>
    <row r="26" spans="1:7">
      <c r="A26" s="1" t="s">
        <v>6869</v>
      </c>
      <c r="B26" s="1" t="s">
        <v>6877</v>
      </c>
      <c r="D26" s="1" t="s">
        <v>6680</v>
      </c>
      <c r="E26" t="s">
        <v>514</v>
      </c>
      <c r="F26" s="1" t="s">
        <v>6862</v>
      </c>
      <c r="G26" s="1" t="s">
        <v>6862</v>
      </c>
    </row>
    <row r="27" spans="1:7" s="117" customFormat="1">
      <c r="A27" s="117" t="s">
        <v>7132</v>
      </c>
      <c r="B27" s="117" t="s">
        <v>6877</v>
      </c>
      <c r="D27" s="117" t="s">
        <v>6680</v>
      </c>
      <c r="E27" s="117" t="s">
        <v>18</v>
      </c>
      <c r="F27" s="117" t="s">
        <v>7133</v>
      </c>
      <c r="G27" s="117" t="s">
        <v>7133</v>
      </c>
    </row>
    <row r="28" spans="1:7" s="269" customFormat="1">
      <c r="A28" s="269" t="s">
        <v>6879</v>
      </c>
    </row>
    <row r="29" spans="1:7">
      <c r="A29" s="1" t="s">
        <v>6878</v>
      </c>
      <c r="B29" s="1" t="s">
        <v>6880</v>
      </c>
      <c r="D29" s="1" t="s">
        <v>6680</v>
      </c>
      <c r="E29" t="s">
        <v>514</v>
      </c>
      <c r="F29" s="1" t="s">
        <v>7356</v>
      </c>
      <c r="G29" s="1" t="s">
        <v>7357</v>
      </c>
    </row>
    <row r="30" spans="1:7">
      <c r="A30" s="1" t="s">
        <v>6881</v>
      </c>
      <c r="B30" s="1" t="s">
        <v>6883</v>
      </c>
      <c r="D30" s="1" t="s">
        <v>6680</v>
      </c>
      <c r="E30" s="1" t="s">
        <v>9</v>
      </c>
      <c r="F30" s="1" t="s">
        <v>6882</v>
      </c>
      <c r="G30" s="1" t="s">
        <v>6882</v>
      </c>
    </row>
    <row r="31" spans="1:7">
      <c r="A31" s="1" t="s">
        <v>6884</v>
      </c>
      <c r="B31" s="1" t="s">
        <v>6886</v>
      </c>
      <c r="D31" s="1" t="s">
        <v>6680</v>
      </c>
      <c r="E31" s="1" t="s">
        <v>9</v>
      </c>
      <c r="F31" s="1" t="s">
        <v>6885</v>
      </c>
      <c r="G31" s="1" t="s">
        <v>6885</v>
      </c>
    </row>
    <row r="32" spans="1:7" s="117" customFormat="1">
      <c r="A32" s="117" t="s">
        <v>7138</v>
      </c>
      <c r="B32" s="117" t="s">
        <v>6883</v>
      </c>
      <c r="D32" s="117" t="s">
        <v>6680</v>
      </c>
      <c r="E32" s="117" t="s">
        <v>18</v>
      </c>
      <c r="F32" s="117" t="s">
        <v>7134</v>
      </c>
      <c r="G32" s="117" t="s">
        <v>7134</v>
      </c>
    </row>
    <row r="33" spans="1:7" s="117" customFormat="1">
      <c r="A33" s="117" t="s">
        <v>7282</v>
      </c>
      <c r="B33" s="117" t="s">
        <v>6886</v>
      </c>
      <c r="D33" s="117" t="s">
        <v>6680</v>
      </c>
      <c r="E33" s="117" t="s">
        <v>18</v>
      </c>
      <c r="F33" s="117" t="s">
        <v>7135</v>
      </c>
      <c r="G33" s="117" t="s">
        <v>7135</v>
      </c>
    </row>
    <row r="34" spans="1:7" s="269" customFormat="1">
      <c r="A34" s="269" t="s">
        <v>6890</v>
      </c>
    </row>
    <row r="35" spans="1:7">
      <c r="A35" s="1" t="s">
        <v>6892</v>
      </c>
      <c r="B35" s="1" t="s">
        <v>6893</v>
      </c>
      <c r="D35" s="1" t="s">
        <v>6680</v>
      </c>
      <c r="E35" t="s">
        <v>514</v>
      </c>
      <c r="F35" s="1" t="s">
        <v>7358</v>
      </c>
      <c r="G35" s="1" t="s">
        <v>7359</v>
      </c>
    </row>
    <row r="36" spans="1:7">
      <c r="A36" s="1" t="s">
        <v>6897</v>
      </c>
      <c r="B36" s="1" t="s">
        <v>7071</v>
      </c>
      <c r="D36" s="1" t="s">
        <v>6680</v>
      </c>
      <c r="E36" s="1" t="s">
        <v>9</v>
      </c>
      <c r="F36" s="1" t="s">
        <v>6894</v>
      </c>
      <c r="G36" s="1" t="s">
        <v>6894</v>
      </c>
    </row>
    <row r="37" spans="1:7">
      <c r="A37" s="1" t="s">
        <v>6891</v>
      </c>
      <c r="B37" s="1" t="s">
        <v>6895</v>
      </c>
      <c r="D37" s="1" t="s">
        <v>6680</v>
      </c>
      <c r="E37" s="1" t="s">
        <v>9</v>
      </c>
      <c r="F37" s="1" t="s">
        <v>6896</v>
      </c>
      <c r="G37" s="1" t="s">
        <v>6896</v>
      </c>
    </row>
    <row r="38" spans="1:7">
      <c r="A38" s="117" t="s">
        <v>7136</v>
      </c>
      <c r="B38" s="117" t="s">
        <v>7071</v>
      </c>
      <c r="C38" s="117"/>
      <c r="D38" s="117" t="s">
        <v>6680</v>
      </c>
      <c r="E38" s="117" t="s">
        <v>18</v>
      </c>
      <c r="F38" s="117" t="s">
        <v>7137</v>
      </c>
      <c r="G38" s="117" t="s">
        <v>7137</v>
      </c>
    </row>
    <row r="39" spans="1:7">
      <c r="A39" s="117" t="s">
        <v>7139</v>
      </c>
      <c r="B39" s="117" t="s">
        <v>7144</v>
      </c>
      <c r="C39" s="117"/>
      <c r="D39" s="117" t="s">
        <v>6680</v>
      </c>
      <c r="E39" s="117" t="s">
        <v>18</v>
      </c>
      <c r="F39" s="117" t="s">
        <v>7140</v>
      </c>
      <c r="G39" s="117" t="s">
        <v>7140</v>
      </c>
    </row>
    <row r="40" spans="1:7" s="269" customFormat="1">
      <c r="A40" s="269" t="s">
        <v>7065</v>
      </c>
    </row>
    <row r="41" spans="1:7">
      <c r="A41" s="1" t="s">
        <v>7066</v>
      </c>
      <c r="B41" s="1" t="s">
        <v>7069</v>
      </c>
      <c r="D41" s="1" t="s">
        <v>6680</v>
      </c>
      <c r="E41" t="s">
        <v>514</v>
      </c>
      <c r="F41" s="1" t="s">
        <v>7360</v>
      </c>
      <c r="G41" s="1" t="s">
        <v>7361</v>
      </c>
    </row>
    <row r="42" spans="1:7">
      <c r="A42" s="1" t="s">
        <v>7067</v>
      </c>
      <c r="B42" s="1" t="s">
        <v>7070</v>
      </c>
      <c r="D42" s="1" t="s">
        <v>6680</v>
      </c>
      <c r="E42" s="1" t="s">
        <v>9</v>
      </c>
      <c r="F42" s="1" t="s">
        <v>7072</v>
      </c>
      <c r="G42" s="1" t="s">
        <v>7072</v>
      </c>
    </row>
    <row r="43" spans="1:7">
      <c r="A43" s="1" t="s">
        <v>7068</v>
      </c>
      <c r="B43" s="1" t="s">
        <v>7143</v>
      </c>
      <c r="D43" s="1" t="s">
        <v>6680</v>
      </c>
      <c r="E43" s="1" t="s">
        <v>9</v>
      </c>
      <c r="F43" s="1" t="s">
        <v>7073</v>
      </c>
      <c r="G43" s="1" t="s">
        <v>7073</v>
      </c>
    </row>
    <row r="44" spans="1:7">
      <c r="A44" s="117" t="s">
        <v>7141</v>
      </c>
      <c r="B44" s="117" t="s">
        <v>7070</v>
      </c>
      <c r="C44" s="117"/>
      <c r="D44" s="117" t="s">
        <v>6680</v>
      </c>
      <c r="E44" s="117" t="s">
        <v>18</v>
      </c>
      <c r="F44" s="117" t="s">
        <v>8100</v>
      </c>
      <c r="G44" s="117" t="s">
        <v>8100</v>
      </c>
    </row>
    <row r="45" spans="1:7">
      <c r="A45" s="117" t="s">
        <v>8099</v>
      </c>
      <c r="B45" s="117" t="s">
        <v>7143</v>
      </c>
      <c r="C45" s="117"/>
      <c r="D45" s="117" t="s">
        <v>6680</v>
      </c>
      <c r="E45" s="117" t="s">
        <v>18</v>
      </c>
      <c r="F45" s="117" t="s">
        <v>7142</v>
      </c>
      <c r="G45" s="117" t="s">
        <v>7142</v>
      </c>
    </row>
    <row r="47" spans="1:7">
      <c r="A47" s="118" t="s">
        <v>7145</v>
      </c>
      <c r="B47" s="118"/>
      <c r="C47" s="118"/>
      <c r="D47" s="118"/>
      <c r="E47" s="118"/>
      <c r="F47" s="118"/>
      <c r="G47" s="118"/>
    </row>
    <row r="48" spans="1:7">
      <c r="A48" s="1" t="s">
        <v>7146</v>
      </c>
      <c r="B48" s="1" t="s">
        <v>322</v>
      </c>
      <c r="D48" s="1" t="s">
        <v>6680</v>
      </c>
      <c r="E48" s="1" t="s">
        <v>9</v>
      </c>
      <c r="F48" s="1" t="s">
        <v>328</v>
      </c>
      <c r="G48" s="1" t="s">
        <v>328</v>
      </c>
    </row>
    <row r="49" spans="1:7">
      <c r="A49" s="1" t="s">
        <v>7287</v>
      </c>
      <c r="B49" s="1" t="s">
        <v>7207</v>
      </c>
      <c r="D49" s="1" t="s">
        <v>6680</v>
      </c>
      <c r="E49" t="s">
        <v>514</v>
      </c>
      <c r="F49" s="1" t="s">
        <v>7288</v>
      </c>
      <c r="G49" s="1" t="s">
        <v>7288</v>
      </c>
    </row>
    <row r="50" spans="1:7">
      <c r="A50" s="1" t="s">
        <v>7147</v>
      </c>
      <c r="B50" s="1" t="s">
        <v>325</v>
      </c>
      <c r="D50" s="1" t="s">
        <v>6680</v>
      </c>
      <c r="E50" s="1" t="s">
        <v>9</v>
      </c>
      <c r="F50" s="1" t="s">
        <v>329</v>
      </c>
      <c r="G50" s="1" t="s">
        <v>329</v>
      </c>
    </row>
    <row r="51" spans="1:7">
      <c r="A51" s="1" t="s">
        <v>7284</v>
      </c>
      <c r="B51" s="1" t="s">
        <v>7213</v>
      </c>
      <c r="D51" s="1" t="s">
        <v>6680</v>
      </c>
      <c r="E51" t="s">
        <v>514</v>
      </c>
      <c r="F51" s="1" t="s">
        <v>7285</v>
      </c>
      <c r="G51" s="1" t="s">
        <v>7285</v>
      </c>
    </row>
    <row r="52" spans="1:7">
      <c r="A52" s="1" t="s">
        <v>7286</v>
      </c>
      <c r="B52" s="1" t="s">
        <v>7149</v>
      </c>
      <c r="D52" s="1" t="s">
        <v>6680</v>
      </c>
      <c r="E52" s="1" t="s">
        <v>9</v>
      </c>
      <c r="F52" s="1" t="s">
        <v>7148</v>
      </c>
      <c r="G52" s="1" t="s">
        <v>7148</v>
      </c>
    </row>
    <row r="53" spans="1:7">
      <c r="A53" s="117" t="s">
        <v>7150</v>
      </c>
      <c r="B53" s="117" t="s">
        <v>7149</v>
      </c>
      <c r="C53" s="117"/>
      <c r="D53" s="117" t="s">
        <v>6680</v>
      </c>
      <c r="E53" s="117" t="s">
        <v>9</v>
      </c>
      <c r="F53" s="117" t="s">
        <v>7151</v>
      </c>
      <c r="G53" s="117" t="s">
        <v>7151</v>
      </c>
    </row>
    <row r="54" spans="1:7">
      <c r="A54" s="1" t="s">
        <v>7152</v>
      </c>
      <c r="B54" s="1" t="s">
        <v>7153</v>
      </c>
      <c r="D54" s="1" t="s">
        <v>6680</v>
      </c>
      <c r="E54" s="1" t="s">
        <v>9</v>
      </c>
      <c r="F54" s="1" t="s">
        <v>327</v>
      </c>
      <c r="G54" s="1" t="s">
        <v>327</v>
      </c>
    </row>
    <row r="55" spans="1:7">
      <c r="A55" s="1" t="s">
        <v>7236</v>
      </c>
      <c r="B55" s="1" t="s">
        <v>7218</v>
      </c>
      <c r="D55" s="1" t="s">
        <v>6680</v>
      </c>
      <c r="E55" t="s">
        <v>514</v>
      </c>
      <c r="F55" s="1" t="s">
        <v>7289</v>
      </c>
      <c r="G55" s="1" t="s">
        <v>7289</v>
      </c>
    </row>
    <row r="56" spans="1:7">
      <c r="A56" s="1" t="s">
        <v>7154</v>
      </c>
      <c r="B56" s="1" t="s">
        <v>7153</v>
      </c>
      <c r="D56" s="1" t="s">
        <v>6680</v>
      </c>
      <c r="E56" s="1" t="s">
        <v>9</v>
      </c>
      <c r="F56" s="1" t="s">
        <v>7155</v>
      </c>
      <c r="G56" s="1" t="s">
        <v>7155</v>
      </c>
    </row>
    <row r="57" spans="1:7">
      <c r="A57" s="117" t="s">
        <v>7156</v>
      </c>
      <c r="B57" s="117" t="s">
        <v>7153</v>
      </c>
      <c r="C57" s="117"/>
      <c r="D57" s="117" t="s">
        <v>6680</v>
      </c>
      <c r="E57" s="117" t="s">
        <v>9</v>
      </c>
      <c r="F57" s="117" t="s">
        <v>7157</v>
      </c>
      <c r="G57" s="117" t="s">
        <v>7157</v>
      </c>
    </row>
    <row r="58" spans="1:7">
      <c r="A58" s="1" t="s">
        <v>7158</v>
      </c>
      <c r="B58" s="1" t="s">
        <v>7165</v>
      </c>
      <c r="D58" s="1" t="s">
        <v>6680</v>
      </c>
      <c r="E58" s="1" t="s">
        <v>9</v>
      </c>
      <c r="F58" s="1" t="s">
        <v>7298</v>
      </c>
      <c r="G58" s="1" t="s">
        <v>7298</v>
      </c>
    </row>
    <row r="59" spans="1:7">
      <c r="A59" s="1" t="s">
        <v>7290</v>
      </c>
      <c r="B59" s="1" t="s">
        <v>7264</v>
      </c>
      <c r="D59" s="1" t="s">
        <v>6680</v>
      </c>
      <c r="E59" t="s">
        <v>514</v>
      </c>
      <c r="F59" s="1" t="s">
        <v>7291</v>
      </c>
      <c r="G59" s="1" t="s">
        <v>7291</v>
      </c>
    </row>
    <row r="60" spans="1:7">
      <c r="A60" s="1" t="s">
        <v>7159</v>
      </c>
      <c r="B60" s="1" t="s">
        <v>7161</v>
      </c>
      <c r="D60" s="1" t="s">
        <v>6680</v>
      </c>
      <c r="E60" s="1" t="s">
        <v>9</v>
      </c>
      <c r="F60" s="1" t="s">
        <v>7160</v>
      </c>
      <c r="G60" s="1" t="s">
        <v>7160</v>
      </c>
    </row>
    <row r="61" spans="1:7">
      <c r="A61" s="117" t="s">
        <v>7162</v>
      </c>
      <c r="B61" s="117" t="s">
        <v>7161</v>
      </c>
      <c r="C61" s="117"/>
      <c r="D61" s="117" t="s">
        <v>6680</v>
      </c>
      <c r="E61" s="117" t="s">
        <v>9</v>
      </c>
      <c r="F61" s="117" t="s">
        <v>7163</v>
      </c>
      <c r="G61" s="117" t="s">
        <v>7163</v>
      </c>
    </row>
    <row r="62" spans="1:7">
      <c r="A62" s="1" t="s">
        <v>7299</v>
      </c>
      <c r="B62" s="1" t="s">
        <v>7166</v>
      </c>
      <c r="D62" s="1" t="s">
        <v>6680</v>
      </c>
      <c r="E62" s="1" t="s">
        <v>9</v>
      </c>
      <c r="F62" s="1" t="s">
        <v>7164</v>
      </c>
      <c r="G62" s="1" t="s">
        <v>7164</v>
      </c>
    </row>
    <row r="63" spans="1:7">
      <c r="A63" s="1" t="s">
        <v>7292</v>
      </c>
      <c r="B63" s="1" t="s">
        <v>7265</v>
      </c>
      <c r="D63" s="1" t="s">
        <v>6680</v>
      </c>
      <c r="E63" t="s">
        <v>514</v>
      </c>
      <c r="F63" s="1" t="s">
        <v>7293</v>
      </c>
      <c r="G63" s="1" t="s">
        <v>7293</v>
      </c>
    </row>
    <row r="64" spans="1:7">
      <c r="A64" s="1" t="s">
        <v>7169</v>
      </c>
      <c r="B64" s="1" t="s">
        <v>7168</v>
      </c>
      <c r="D64" s="1" t="s">
        <v>6680</v>
      </c>
      <c r="E64" s="1" t="s">
        <v>9</v>
      </c>
      <c r="F64" s="1" t="s">
        <v>7167</v>
      </c>
      <c r="G64" s="1" t="s">
        <v>7167</v>
      </c>
    </row>
    <row r="65" spans="1:7">
      <c r="A65" s="117" t="s">
        <v>7170</v>
      </c>
      <c r="B65" s="117" t="s">
        <v>7168</v>
      </c>
      <c r="C65" s="117"/>
      <c r="D65" s="117" t="s">
        <v>6680</v>
      </c>
      <c r="E65" s="117" t="s">
        <v>9</v>
      </c>
      <c r="F65" s="117" t="s">
        <v>7171</v>
      </c>
      <c r="G65" s="117" t="s">
        <v>7171</v>
      </c>
    </row>
    <row r="66" spans="1:7">
      <c r="A66" s="1" t="s">
        <v>7176</v>
      </c>
      <c r="B66" s="1" t="s">
        <v>7174</v>
      </c>
      <c r="D66" s="1" t="s">
        <v>6680</v>
      </c>
      <c r="E66" s="1" t="s">
        <v>9</v>
      </c>
      <c r="F66" s="1" t="s">
        <v>7177</v>
      </c>
      <c r="G66" s="1" t="s">
        <v>7177</v>
      </c>
    </row>
    <row r="67" spans="1:7">
      <c r="A67" s="1" t="s">
        <v>7294</v>
      </c>
      <c r="B67" s="1" t="s">
        <v>7266</v>
      </c>
      <c r="D67" s="1" t="s">
        <v>6680</v>
      </c>
      <c r="E67" t="s">
        <v>514</v>
      </c>
      <c r="F67" s="1" t="s">
        <v>7295</v>
      </c>
      <c r="G67" s="1" t="s">
        <v>7295</v>
      </c>
    </row>
    <row r="68" spans="1:7">
      <c r="A68" s="1" t="s">
        <v>7178</v>
      </c>
      <c r="B68" s="1" t="s">
        <v>7172</v>
      </c>
      <c r="D68" s="1" t="s">
        <v>6680</v>
      </c>
      <c r="E68" s="1" t="s">
        <v>9</v>
      </c>
      <c r="F68" s="1" t="s">
        <v>7179</v>
      </c>
      <c r="G68" s="1" t="s">
        <v>7179</v>
      </c>
    </row>
    <row r="69" spans="1:7">
      <c r="A69" s="117" t="s">
        <v>7180</v>
      </c>
      <c r="B69" s="117" t="s">
        <v>7172</v>
      </c>
      <c r="C69" s="117"/>
      <c r="D69" s="117" t="s">
        <v>6680</v>
      </c>
      <c r="E69" s="117" t="s">
        <v>9</v>
      </c>
      <c r="F69" s="117" t="s">
        <v>7181</v>
      </c>
      <c r="G69" s="117" t="s">
        <v>7181</v>
      </c>
    </row>
    <row r="70" spans="1:7">
      <c r="A70" s="1" t="s">
        <v>7182</v>
      </c>
      <c r="B70" s="1" t="s">
        <v>7175</v>
      </c>
      <c r="D70" s="1" t="s">
        <v>6680</v>
      </c>
      <c r="E70" s="1" t="s">
        <v>9</v>
      </c>
      <c r="F70" s="1" t="s">
        <v>7183</v>
      </c>
      <c r="G70" s="1" t="s">
        <v>7183</v>
      </c>
    </row>
    <row r="71" spans="1:7">
      <c r="A71" s="1" t="s">
        <v>7296</v>
      </c>
      <c r="B71" s="1" t="s">
        <v>7267</v>
      </c>
      <c r="D71" s="1" t="s">
        <v>6680</v>
      </c>
      <c r="E71" t="s">
        <v>514</v>
      </c>
      <c r="F71" s="1" t="s">
        <v>7297</v>
      </c>
      <c r="G71" s="1" t="s">
        <v>7297</v>
      </c>
    </row>
    <row r="72" spans="1:7">
      <c r="A72" s="1" t="s">
        <v>7185</v>
      </c>
      <c r="B72" s="1" t="s">
        <v>7173</v>
      </c>
      <c r="D72" s="1" t="s">
        <v>6680</v>
      </c>
      <c r="E72" s="1" t="s">
        <v>9</v>
      </c>
      <c r="F72" s="1" t="s">
        <v>7184</v>
      </c>
      <c r="G72" s="1" t="s">
        <v>7184</v>
      </c>
    </row>
    <row r="73" spans="1:7">
      <c r="A73" s="117" t="s">
        <v>7186</v>
      </c>
      <c r="B73" s="117" t="s">
        <v>7173</v>
      </c>
      <c r="C73" s="117"/>
      <c r="D73" s="117" t="s">
        <v>6680</v>
      </c>
      <c r="E73" s="117" t="s">
        <v>9</v>
      </c>
      <c r="F73" s="117" t="s">
        <v>7187</v>
      </c>
      <c r="G73" s="117" t="s">
        <v>7187</v>
      </c>
    </row>
    <row r="75" spans="1:7">
      <c r="A75" s="118" t="s">
        <v>7188</v>
      </c>
      <c r="B75" s="118"/>
      <c r="C75" s="118"/>
      <c r="D75" s="118"/>
      <c r="E75" s="118"/>
      <c r="F75" s="118"/>
      <c r="G75" s="118"/>
    </row>
    <row r="76" spans="1:7">
      <c r="A76" s="1" t="s">
        <v>7300</v>
      </c>
      <c r="B76" s="1" t="s">
        <v>7204</v>
      </c>
      <c r="D76" s="1" t="s">
        <v>6680</v>
      </c>
      <c r="E76" s="1" t="s">
        <v>9</v>
      </c>
      <c r="F76" s="1" t="s">
        <v>710</v>
      </c>
      <c r="G76" s="1" t="s">
        <v>710</v>
      </c>
    </row>
    <row r="77" spans="1:7">
      <c r="A77" s="1" t="s">
        <v>7301</v>
      </c>
      <c r="B77" s="1" t="s">
        <v>7205</v>
      </c>
      <c r="D77" s="1" t="s">
        <v>6680</v>
      </c>
      <c r="E77" s="1" t="s">
        <v>9</v>
      </c>
      <c r="F77" s="1" t="s">
        <v>704</v>
      </c>
      <c r="G77" s="1" t="s">
        <v>704</v>
      </c>
    </row>
    <row r="78" spans="1:7">
      <c r="A78" s="1" t="s">
        <v>7146</v>
      </c>
      <c r="B78" s="1" t="s">
        <v>322</v>
      </c>
      <c r="D78" s="1" t="s">
        <v>6680</v>
      </c>
      <c r="E78" s="1" t="s">
        <v>9</v>
      </c>
      <c r="F78" s="1" t="s">
        <v>328</v>
      </c>
      <c r="G78" s="1" t="s">
        <v>328</v>
      </c>
    </row>
    <row r="79" spans="1:7">
      <c r="A79" s="1" t="s">
        <v>7302</v>
      </c>
      <c r="B79" s="1" t="s">
        <v>7206</v>
      </c>
      <c r="D79" s="1" t="s">
        <v>6680</v>
      </c>
      <c r="E79" s="1" t="s">
        <v>514</v>
      </c>
      <c r="F79" s="1" t="s">
        <v>7189</v>
      </c>
      <c r="G79" s="1" t="s">
        <v>7189</v>
      </c>
    </row>
    <row r="80" spans="1:7">
      <c r="A80" s="1" t="s">
        <v>7287</v>
      </c>
      <c r="B80" s="1" t="s">
        <v>7207</v>
      </c>
      <c r="D80" s="1" t="s">
        <v>6680</v>
      </c>
      <c r="E80" s="1" t="s">
        <v>514</v>
      </c>
      <c r="F80" s="1" t="s">
        <v>7190</v>
      </c>
      <c r="G80" s="1" t="s">
        <v>7190</v>
      </c>
    </row>
    <row r="81" spans="1:7">
      <c r="A81" s="117" t="s">
        <v>7303</v>
      </c>
      <c r="B81" s="117" t="s">
        <v>7206</v>
      </c>
      <c r="C81" s="117"/>
      <c r="D81" s="117" t="s">
        <v>6680</v>
      </c>
      <c r="E81" s="117" t="s">
        <v>18</v>
      </c>
      <c r="F81" s="117" t="s">
        <v>7208</v>
      </c>
      <c r="G81" s="117" t="s">
        <v>7208</v>
      </c>
    </row>
    <row r="82" spans="1:7">
      <c r="A82" s="117" t="s">
        <v>7304</v>
      </c>
      <c r="B82" s="117" t="s">
        <v>7207</v>
      </c>
      <c r="C82" s="117"/>
      <c r="D82" s="117" t="s">
        <v>6680</v>
      </c>
      <c r="E82" s="117" t="s">
        <v>18</v>
      </c>
      <c r="F82" s="117" t="s">
        <v>7191</v>
      </c>
      <c r="G82" s="117" t="s">
        <v>7191</v>
      </c>
    </row>
    <row r="83" spans="1:7">
      <c r="A83" s="1" t="s">
        <v>7305</v>
      </c>
      <c r="B83" s="1" t="s">
        <v>7210</v>
      </c>
      <c r="D83" s="1" t="s">
        <v>6680</v>
      </c>
      <c r="E83" s="1" t="s">
        <v>9</v>
      </c>
      <c r="F83" s="1" t="s">
        <v>712</v>
      </c>
      <c r="G83" s="1" t="s">
        <v>712</v>
      </c>
    </row>
    <row r="84" spans="1:7">
      <c r="A84" s="1" t="s">
        <v>7306</v>
      </c>
      <c r="B84" s="1" t="s">
        <v>7211</v>
      </c>
      <c r="D84" s="1" t="s">
        <v>6680</v>
      </c>
      <c r="E84" s="1" t="s">
        <v>9</v>
      </c>
      <c r="F84" s="1" t="s">
        <v>706</v>
      </c>
      <c r="G84" s="1" t="s">
        <v>706</v>
      </c>
    </row>
    <row r="85" spans="1:7">
      <c r="A85" s="1" t="s">
        <v>7147</v>
      </c>
      <c r="B85" s="1" t="s">
        <v>325</v>
      </c>
      <c r="D85" s="1" t="s">
        <v>6680</v>
      </c>
      <c r="E85" s="1" t="s">
        <v>9</v>
      </c>
      <c r="F85" s="1" t="s">
        <v>329</v>
      </c>
      <c r="G85" s="1" t="s">
        <v>329</v>
      </c>
    </row>
    <row r="86" spans="1:7">
      <c r="A86" s="1" t="s">
        <v>7307</v>
      </c>
      <c r="B86" s="1" t="s">
        <v>7212</v>
      </c>
      <c r="D86" s="1" t="s">
        <v>6680</v>
      </c>
      <c r="E86" s="1" t="s">
        <v>514</v>
      </c>
      <c r="F86" s="1" t="s">
        <v>7192</v>
      </c>
      <c r="G86" s="1" t="s">
        <v>7192</v>
      </c>
    </row>
    <row r="87" spans="1:7">
      <c r="A87" s="1" t="s">
        <v>7284</v>
      </c>
      <c r="B87" s="1" t="s">
        <v>7213</v>
      </c>
      <c r="D87" s="1" t="s">
        <v>6680</v>
      </c>
      <c r="E87" s="1" t="s">
        <v>514</v>
      </c>
      <c r="F87" s="1" t="s">
        <v>7193</v>
      </c>
      <c r="G87" s="1" t="s">
        <v>7193</v>
      </c>
    </row>
    <row r="88" spans="1:7">
      <c r="A88" s="1" t="s">
        <v>7308</v>
      </c>
      <c r="B88" s="1" t="s">
        <v>7214</v>
      </c>
      <c r="D88" s="1" t="s">
        <v>6680</v>
      </c>
      <c r="E88" s="1" t="s">
        <v>514</v>
      </c>
      <c r="F88" s="1" t="s">
        <v>7195</v>
      </c>
      <c r="G88" s="1" t="s">
        <v>7195</v>
      </c>
    </row>
    <row r="89" spans="1:7">
      <c r="A89" s="1" t="s">
        <v>7309</v>
      </c>
      <c r="B89" s="1" t="s">
        <v>7221</v>
      </c>
      <c r="D89" s="1" t="s">
        <v>6680</v>
      </c>
      <c r="E89" s="1" t="s">
        <v>9</v>
      </c>
      <c r="F89" s="1" t="s">
        <v>7200</v>
      </c>
      <c r="G89" s="1" t="s">
        <v>7200</v>
      </c>
    </row>
    <row r="90" spans="1:7">
      <c r="A90" s="117" t="s">
        <v>7310</v>
      </c>
      <c r="B90" s="117" t="s">
        <v>7221</v>
      </c>
      <c r="C90" s="117"/>
      <c r="D90" s="117" t="s">
        <v>6680</v>
      </c>
      <c r="E90" s="117" t="s">
        <v>18</v>
      </c>
      <c r="F90" s="117" t="s">
        <v>7201</v>
      </c>
      <c r="G90" s="117" t="s">
        <v>7201</v>
      </c>
    </row>
    <row r="91" spans="1:7">
      <c r="A91" s="117" t="s">
        <v>7311</v>
      </c>
      <c r="B91" s="117" t="s">
        <v>7212</v>
      </c>
      <c r="C91" s="117"/>
      <c r="D91" s="117" t="s">
        <v>6680</v>
      </c>
      <c r="E91" s="117" t="s">
        <v>18</v>
      </c>
      <c r="F91" s="117" t="s">
        <v>7342</v>
      </c>
      <c r="G91" s="117" t="s">
        <v>7342</v>
      </c>
    </row>
    <row r="92" spans="1:7">
      <c r="A92" s="117" t="s">
        <v>7312</v>
      </c>
      <c r="B92" s="117" t="s">
        <v>7213</v>
      </c>
      <c r="C92" s="117"/>
      <c r="D92" s="117" t="s">
        <v>6680</v>
      </c>
      <c r="E92" s="117" t="s">
        <v>18</v>
      </c>
      <c r="F92" s="117" t="s">
        <v>7194</v>
      </c>
      <c r="G92" s="117" t="s">
        <v>7194</v>
      </c>
    </row>
    <row r="93" spans="1:7">
      <c r="A93" s="117" t="s">
        <v>7313</v>
      </c>
      <c r="B93" s="117" t="s">
        <v>7214</v>
      </c>
      <c r="C93" s="117"/>
      <c r="D93" s="117" t="s">
        <v>6680</v>
      </c>
      <c r="E93" s="117" t="s">
        <v>18</v>
      </c>
      <c r="F93" s="117" t="s">
        <v>7343</v>
      </c>
      <c r="G93" s="117" t="s">
        <v>7343</v>
      </c>
    </row>
    <row r="94" spans="1:7">
      <c r="A94" s="1" t="s">
        <v>7314</v>
      </c>
      <c r="B94" s="1" t="s">
        <v>7215</v>
      </c>
      <c r="D94" s="1" t="s">
        <v>6680</v>
      </c>
      <c r="E94" s="1" t="s">
        <v>9</v>
      </c>
      <c r="F94" s="1" t="s">
        <v>714</v>
      </c>
      <c r="G94" s="1" t="s">
        <v>714</v>
      </c>
    </row>
    <row r="95" spans="1:7">
      <c r="A95" s="1" t="s">
        <v>7315</v>
      </c>
      <c r="B95" s="1" t="s">
        <v>7216</v>
      </c>
      <c r="D95" s="1" t="s">
        <v>6680</v>
      </c>
      <c r="E95" s="1" t="s">
        <v>9</v>
      </c>
      <c r="F95" s="1" t="s">
        <v>708</v>
      </c>
      <c r="G95" s="1" t="s">
        <v>708</v>
      </c>
    </row>
    <row r="96" spans="1:7">
      <c r="A96" s="1" t="s">
        <v>7152</v>
      </c>
      <c r="B96" s="1" t="s">
        <v>326</v>
      </c>
      <c r="D96" s="1" t="s">
        <v>6680</v>
      </c>
      <c r="E96" s="1" t="s">
        <v>9</v>
      </c>
      <c r="F96" s="1" t="s">
        <v>327</v>
      </c>
      <c r="G96" s="1" t="s">
        <v>327</v>
      </c>
    </row>
    <row r="97" spans="1:8">
      <c r="A97" s="1" t="s">
        <v>7316</v>
      </c>
      <c r="B97" s="1" t="s">
        <v>7217</v>
      </c>
      <c r="D97" s="1" t="s">
        <v>6680</v>
      </c>
      <c r="E97" s="1" t="s">
        <v>514</v>
      </c>
      <c r="F97" s="1" t="s">
        <v>7196</v>
      </c>
      <c r="G97" s="1" t="s">
        <v>7196</v>
      </c>
    </row>
    <row r="98" spans="1:8">
      <c r="A98" s="1" t="s">
        <v>7236</v>
      </c>
      <c r="B98" s="1" t="s">
        <v>7218</v>
      </c>
      <c r="D98" s="1" t="s">
        <v>6680</v>
      </c>
      <c r="E98" s="1" t="s">
        <v>514</v>
      </c>
      <c r="F98" s="1" t="s">
        <v>7197</v>
      </c>
      <c r="G98" s="1" t="s">
        <v>7197</v>
      </c>
    </row>
    <row r="99" spans="1:8">
      <c r="A99" s="1" t="s">
        <v>7235</v>
      </c>
      <c r="B99" s="1" t="s">
        <v>7219</v>
      </c>
      <c r="D99" s="1" t="s">
        <v>6680</v>
      </c>
      <c r="E99" s="1" t="s">
        <v>514</v>
      </c>
      <c r="F99" s="1" t="s">
        <v>7199</v>
      </c>
      <c r="G99" s="1" t="s">
        <v>7199</v>
      </c>
    </row>
    <row r="100" spans="1:8">
      <c r="A100" s="1" t="s">
        <v>7317</v>
      </c>
      <c r="B100" s="1" t="s">
        <v>7222</v>
      </c>
      <c r="D100" s="1" t="s">
        <v>6680</v>
      </c>
      <c r="E100" s="1" t="s">
        <v>9</v>
      </c>
      <c r="F100" s="1" t="s">
        <v>7202</v>
      </c>
      <c r="G100" s="1" t="s">
        <v>7202</v>
      </c>
    </row>
    <row r="101" spans="1:8">
      <c r="A101" s="117" t="s">
        <v>7318</v>
      </c>
      <c r="B101" s="117" t="s">
        <v>7222</v>
      </c>
      <c r="C101" s="117"/>
      <c r="D101" s="117" t="s">
        <v>6680</v>
      </c>
      <c r="E101" s="117" t="s">
        <v>18</v>
      </c>
      <c r="F101" s="117" t="s">
        <v>7203</v>
      </c>
      <c r="G101" s="117" t="s">
        <v>7203</v>
      </c>
    </row>
    <row r="102" spans="1:8">
      <c r="A102" s="117" t="s">
        <v>7319</v>
      </c>
      <c r="B102" s="117" t="s">
        <v>7217</v>
      </c>
      <c r="C102" s="117"/>
      <c r="D102" s="117" t="s">
        <v>6680</v>
      </c>
      <c r="E102" s="117" t="s">
        <v>18</v>
      </c>
      <c r="F102" s="117" t="s">
        <v>7353</v>
      </c>
      <c r="G102" s="117" t="s">
        <v>7353</v>
      </c>
    </row>
    <row r="103" spans="1:8">
      <c r="A103" s="117" t="s">
        <v>7320</v>
      </c>
      <c r="B103" s="117" t="s">
        <v>7218</v>
      </c>
      <c r="C103" s="117"/>
      <c r="D103" s="117" t="s">
        <v>6680</v>
      </c>
      <c r="E103" s="117" t="s">
        <v>18</v>
      </c>
      <c r="F103" s="117" t="s">
        <v>7198</v>
      </c>
      <c r="G103" s="117" t="s">
        <v>7198</v>
      </c>
    </row>
    <row r="104" spans="1:8">
      <c r="A104" s="117" t="s">
        <v>7321</v>
      </c>
      <c r="B104" s="117" t="s">
        <v>7220</v>
      </c>
      <c r="C104" s="117"/>
      <c r="D104" s="117" t="s">
        <v>6680</v>
      </c>
      <c r="E104" s="117" t="s">
        <v>18</v>
      </c>
      <c r="F104" s="117" t="s">
        <v>7344</v>
      </c>
      <c r="G104" s="117" t="s">
        <v>7344</v>
      </c>
    </row>
    <row r="105" spans="1:8" s="269" customFormat="1">
      <c r="A105" s="269" t="s">
        <v>7223</v>
      </c>
    </row>
    <row r="106" spans="1:8">
      <c r="A106" s="1" t="s">
        <v>7322</v>
      </c>
      <c r="B106" s="1" t="s">
        <v>7260</v>
      </c>
      <c r="D106" s="1" t="s">
        <v>6680</v>
      </c>
      <c r="E106" s="1" t="s">
        <v>514</v>
      </c>
      <c r="F106" s="1" t="s">
        <v>7235</v>
      </c>
      <c r="G106" s="1" t="s">
        <v>7235</v>
      </c>
      <c r="H106" s="1" t="s">
        <v>7781</v>
      </c>
    </row>
    <row r="107" spans="1:8">
      <c r="A107" s="1" t="s">
        <v>7290</v>
      </c>
      <c r="B107" s="1" t="s">
        <v>7264</v>
      </c>
      <c r="D107" s="1" t="s">
        <v>6680</v>
      </c>
      <c r="E107" s="1" t="s">
        <v>514</v>
      </c>
      <c r="F107" s="1" t="s">
        <v>7236</v>
      </c>
      <c r="G107" s="1" t="s">
        <v>7236</v>
      </c>
      <c r="H107" s="1" t="s">
        <v>7784</v>
      </c>
    </row>
    <row r="108" spans="1:8">
      <c r="A108" s="1" t="s">
        <v>7158</v>
      </c>
      <c r="B108" s="1" t="s">
        <v>7165</v>
      </c>
      <c r="D108" s="1" t="s">
        <v>6680</v>
      </c>
      <c r="E108" s="1" t="s">
        <v>9</v>
      </c>
      <c r="F108" s="1" t="s">
        <v>7237</v>
      </c>
      <c r="G108" s="1" t="s">
        <v>7237</v>
      </c>
    </row>
    <row r="109" spans="1:8">
      <c r="A109" s="1" t="s">
        <v>7323</v>
      </c>
      <c r="B109" s="1" t="s">
        <v>7268</v>
      </c>
      <c r="D109" s="1" t="s">
        <v>6680</v>
      </c>
      <c r="E109" s="1" t="s">
        <v>9</v>
      </c>
      <c r="F109" s="1" t="s">
        <v>7238</v>
      </c>
      <c r="G109" s="1" t="s">
        <v>7238</v>
      </c>
    </row>
    <row r="110" spans="1:8">
      <c r="A110" s="1" t="s">
        <v>7324</v>
      </c>
      <c r="B110" s="1" t="s">
        <v>7272</v>
      </c>
      <c r="D110" s="1" t="s">
        <v>6680</v>
      </c>
      <c r="E110" s="1" t="s">
        <v>514</v>
      </c>
      <c r="F110" s="1" t="s">
        <v>7239</v>
      </c>
      <c r="G110" s="1" t="s">
        <v>7239</v>
      </c>
    </row>
    <row r="111" spans="1:8">
      <c r="A111" s="1" t="s">
        <v>7325</v>
      </c>
      <c r="B111" s="1" t="s">
        <v>7275</v>
      </c>
      <c r="D111" s="1" t="s">
        <v>6680</v>
      </c>
      <c r="E111" s="1" t="s">
        <v>9</v>
      </c>
      <c r="F111" s="1" t="s">
        <v>7240</v>
      </c>
      <c r="G111" s="1" t="s">
        <v>7240</v>
      </c>
    </row>
    <row r="112" spans="1:8">
      <c r="A112" s="117" t="s">
        <v>7326</v>
      </c>
      <c r="B112" s="117" t="s">
        <v>7272</v>
      </c>
      <c r="C112" s="117"/>
      <c r="D112" s="117" t="s">
        <v>6680</v>
      </c>
      <c r="E112" s="117" t="s">
        <v>18</v>
      </c>
      <c r="F112" s="117" t="s">
        <v>7349</v>
      </c>
      <c r="G112" s="117" t="s">
        <v>7349</v>
      </c>
    </row>
    <row r="113" spans="1:8">
      <c r="A113" s="117" t="s">
        <v>7224</v>
      </c>
      <c r="B113" s="117" t="s">
        <v>7264</v>
      </c>
      <c r="C113" s="117"/>
      <c r="D113" s="117" t="s">
        <v>6680</v>
      </c>
      <c r="E113" s="117" t="s">
        <v>18</v>
      </c>
      <c r="F113" s="117" t="s">
        <v>7241</v>
      </c>
      <c r="G113" s="117" t="s">
        <v>7241</v>
      </c>
    </row>
    <row r="114" spans="1:8">
      <c r="A114" s="117" t="s">
        <v>7225</v>
      </c>
      <c r="B114" s="117" t="s">
        <v>7260</v>
      </c>
      <c r="C114" s="117"/>
      <c r="D114" s="117" t="s">
        <v>6680</v>
      </c>
      <c r="E114" s="117" t="s">
        <v>18</v>
      </c>
      <c r="F114" s="117" t="s">
        <v>7345</v>
      </c>
      <c r="G114" s="117" t="s">
        <v>7345</v>
      </c>
    </row>
    <row r="115" spans="1:8" s="269" customFormat="1">
      <c r="A115" s="269" t="s">
        <v>7226</v>
      </c>
    </row>
    <row r="116" spans="1:8">
      <c r="A116" s="1" t="s">
        <v>7327</v>
      </c>
      <c r="B116" s="1" t="s">
        <v>7261</v>
      </c>
      <c r="D116" s="1" t="s">
        <v>6680</v>
      </c>
      <c r="E116" s="1" t="s">
        <v>514</v>
      </c>
      <c r="F116" s="1" t="s">
        <v>7362</v>
      </c>
      <c r="G116" s="1" t="s">
        <v>7362</v>
      </c>
      <c r="H116" s="1" t="s">
        <v>7781</v>
      </c>
    </row>
    <row r="117" spans="1:8">
      <c r="A117" s="1" t="s">
        <v>7292</v>
      </c>
      <c r="B117" s="1" t="s">
        <v>7265</v>
      </c>
      <c r="D117" s="1" t="s">
        <v>6680</v>
      </c>
      <c r="E117" s="1" t="s">
        <v>514</v>
      </c>
      <c r="F117" s="1" t="s">
        <v>7242</v>
      </c>
      <c r="G117" s="1" t="s">
        <v>7242</v>
      </c>
      <c r="H117" s="1" t="s">
        <v>7783</v>
      </c>
    </row>
    <row r="118" spans="1:8">
      <c r="A118" s="1" t="s">
        <v>7328</v>
      </c>
      <c r="B118" s="1" t="s">
        <v>7273</v>
      </c>
      <c r="D118" s="1" t="s">
        <v>6680</v>
      </c>
      <c r="E118" s="1" t="s">
        <v>514</v>
      </c>
      <c r="F118" s="1" t="s">
        <v>7243</v>
      </c>
      <c r="G118" s="1" t="s">
        <v>7243</v>
      </c>
    </row>
    <row r="119" spans="1:8">
      <c r="A119" s="1" t="s">
        <v>7299</v>
      </c>
      <c r="B119" s="1" t="s">
        <v>7166</v>
      </c>
      <c r="D119" s="1" t="s">
        <v>6680</v>
      </c>
      <c r="E119" s="1" t="s">
        <v>9</v>
      </c>
      <c r="F119" s="1" t="s">
        <v>7244</v>
      </c>
      <c r="G119" s="1" t="s">
        <v>7244</v>
      </c>
    </row>
    <row r="120" spans="1:8">
      <c r="A120" s="1" t="s">
        <v>7329</v>
      </c>
      <c r="B120" s="1" t="s">
        <v>7269</v>
      </c>
      <c r="D120" s="1" t="s">
        <v>6680</v>
      </c>
      <c r="E120" s="1" t="s">
        <v>9</v>
      </c>
      <c r="F120" s="1" t="s">
        <v>7245</v>
      </c>
      <c r="G120" s="1" t="s">
        <v>7245</v>
      </c>
    </row>
    <row r="121" spans="1:8">
      <c r="A121" s="1" t="s">
        <v>7330</v>
      </c>
      <c r="B121" s="1" t="s">
        <v>7276</v>
      </c>
      <c r="D121" s="1" t="s">
        <v>6680</v>
      </c>
      <c r="E121" s="1" t="s">
        <v>9</v>
      </c>
      <c r="F121" s="1" t="s">
        <v>7247</v>
      </c>
      <c r="G121" s="1" t="s">
        <v>7247</v>
      </c>
    </row>
    <row r="122" spans="1:8">
      <c r="A122" s="117" t="s">
        <v>7331</v>
      </c>
      <c r="B122" s="117" t="s">
        <v>7273</v>
      </c>
      <c r="C122" s="117"/>
      <c r="D122" s="117" t="s">
        <v>6680</v>
      </c>
      <c r="E122" s="117" t="s">
        <v>18</v>
      </c>
      <c r="F122" s="117" t="s">
        <v>7350</v>
      </c>
      <c r="G122" s="117" t="s">
        <v>7350</v>
      </c>
    </row>
    <row r="123" spans="1:8">
      <c r="A123" s="117" t="s">
        <v>7227</v>
      </c>
      <c r="B123" s="117" t="s">
        <v>7265</v>
      </c>
      <c r="C123" s="117"/>
      <c r="D123" s="117" t="s">
        <v>6680</v>
      </c>
      <c r="E123" s="117" t="s">
        <v>18</v>
      </c>
      <c r="F123" s="117" t="s">
        <v>7246</v>
      </c>
      <c r="G123" s="117" t="s">
        <v>7246</v>
      </c>
    </row>
    <row r="124" spans="1:8">
      <c r="A124" s="117" t="s">
        <v>7228</v>
      </c>
      <c r="B124" s="117" t="s">
        <v>7265</v>
      </c>
      <c r="C124" s="117"/>
      <c r="D124" s="117" t="s">
        <v>6680</v>
      </c>
      <c r="E124" s="117" t="s">
        <v>18</v>
      </c>
      <c r="F124" s="117" t="s">
        <v>7346</v>
      </c>
      <c r="G124" s="117" t="s">
        <v>7346</v>
      </c>
    </row>
    <row r="125" spans="1:8" s="269" customFormat="1">
      <c r="A125" s="269" t="s">
        <v>7229</v>
      </c>
    </row>
    <row r="126" spans="1:8">
      <c r="A126" s="1" t="s">
        <v>7332</v>
      </c>
      <c r="B126" s="1" t="s">
        <v>7263</v>
      </c>
      <c r="D126" s="1" t="s">
        <v>6680</v>
      </c>
      <c r="E126" s="1" t="s">
        <v>514</v>
      </c>
      <c r="F126" s="1" t="s">
        <v>7362</v>
      </c>
      <c r="G126" s="1" t="s">
        <v>7362</v>
      </c>
      <c r="H126" s="1" t="s">
        <v>7781</v>
      </c>
    </row>
    <row r="127" spans="1:8">
      <c r="A127" s="1" t="s">
        <v>7294</v>
      </c>
      <c r="B127" s="1" t="s">
        <v>7266</v>
      </c>
      <c r="D127" s="1" t="s">
        <v>6680</v>
      </c>
      <c r="E127" s="1" t="s">
        <v>514</v>
      </c>
      <c r="F127" s="1" t="s">
        <v>7248</v>
      </c>
      <c r="G127" s="1" t="s">
        <v>7248</v>
      </c>
      <c r="H127" s="1" t="s">
        <v>7782</v>
      </c>
    </row>
    <row r="128" spans="1:8">
      <c r="A128" s="1" t="s">
        <v>7333</v>
      </c>
      <c r="B128" s="1" t="s">
        <v>7274</v>
      </c>
      <c r="D128" s="1" t="s">
        <v>6680</v>
      </c>
      <c r="E128" s="1" t="s">
        <v>514</v>
      </c>
      <c r="F128" s="1" t="s">
        <v>7249</v>
      </c>
      <c r="G128" s="1" t="s">
        <v>7249</v>
      </c>
    </row>
    <row r="129" spans="1:8">
      <c r="A129" s="1" t="s">
        <v>7176</v>
      </c>
      <c r="B129" s="1" t="s">
        <v>7174</v>
      </c>
      <c r="D129" s="1" t="s">
        <v>6680</v>
      </c>
      <c r="E129" s="1" t="s">
        <v>9</v>
      </c>
      <c r="F129" s="1" t="s">
        <v>7250</v>
      </c>
      <c r="G129" s="1" t="s">
        <v>7250</v>
      </c>
    </row>
    <row r="130" spans="1:8">
      <c r="A130" s="1" t="s">
        <v>7334</v>
      </c>
      <c r="B130" s="1" t="s">
        <v>7270</v>
      </c>
      <c r="D130" s="1" t="s">
        <v>6680</v>
      </c>
      <c r="E130" s="1" t="s">
        <v>9</v>
      </c>
      <c r="F130" s="1" t="s">
        <v>7251</v>
      </c>
      <c r="G130" s="1" t="s">
        <v>7251</v>
      </c>
    </row>
    <row r="131" spans="1:8">
      <c r="A131" s="1" t="s">
        <v>7335</v>
      </c>
      <c r="B131" s="1" t="s">
        <v>7277</v>
      </c>
      <c r="D131" s="1" t="s">
        <v>6680</v>
      </c>
      <c r="E131" s="1" t="s">
        <v>9</v>
      </c>
      <c r="F131" s="1" t="s">
        <v>7253</v>
      </c>
      <c r="G131" s="1" t="s">
        <v>7253</v>
      </c>
    </row>
    <row r="132" spans="1:8">
      <c r="A132" s="117" t="s">
        <v>7336</v>
      </c>
      <c r="B132" s="117" t="s">
        <v>7274</v>
      </c>
      <c r="C132" s="117"/>
      <c r="D132" s="117" t="s">
        <v>6680</v>
      </c>
      <c r="E132" s="117" t="s">
        <v>18</v>
      </c>
      <c r="F132" s="117" t="s">
        <v>7351</v>
      </c>
      <c r="G132" s="117" t="s">
        <v>7351</v>
      </c>
    </row>
    <row r="133" spans="1:8">
      <c r="A133" s="117" t="s">
        <v>7230</v>
      </c>
      <c r="B133" s="117" t="s">
        <v>7266</v>
      </c>
      <c r="C133" s="117"/>
      <c r="D133" s="117" t="s">
        <v>6680</v>
      </c>
      <c r="E133" s="117" t="s">
        <v>18</v>
      </c>
      <c r="F133" s="117" t="s">
        <v>7252</v>
      </c>
      <c r="G133" s="117" t="s">
        <v>7252</v>
      </c>
    </row>
    <row r="134" spans="1:8">
      <c r="A134" s="117" t="s">
        <v>7231</v>
      </c>
      <c r="B134" s="117" t="s">
        <v>7263</v>
      </c>
      <c r="C134" s="117"/>
      <c r="D134" s="117" t="s">
        <v>6680</v>
      </c>
      <c r="E134" s="117" t="s">
        <v>18</v>
      </c>
      <c r="F134" s="117" t="s">
        <v>7347</v>
      </c>
      <c r="G134" s="117" t="s">
        <v>7347</v>
      </c>
    </row>
    <row r="135" spans="1:8" s="269" customFormat="1">
      <c r="A135" s="269" t="s">
        <v>7232</v>
      </c>
    </row>
    <row r="136" spans="1:8">
      <c r="A136" s="1" t="s">
        <v>7337</v>
      </c>
      <c r="B136" s="1" t="s">
        <v>7262</v>
      </c>
      <c r="D136" s="1" t="s">
        <v>6680</v>
      </c>
      <c r="E136" s="1" t="s">
        <v>514</v>
      </c>
      <c r="F136" s="1" t="s">
        <v>7362</v>
      </c>
      <c r="G136" s="1" t="s">
        <v>7362</v>
      </c>
      <c r="H136" s="1" t="s">
        <v>7781</v>
      </c>
    </row>
    <row r="137" spans="1:8">
      <c r="A137" s="1" t="s">
        <v>7296</v>
      </c>
      <c r="B137" s="1" t="s">
        <v>7267</v>
      </c>
      <c r="D137" s="1" t="s">
        <v>6680</v>
      </c>
      <c r="E137" s="1" t="s">
        <v>514</v>
      </c>
      <c r="F137" s="1" t="s">
        <v>7254</v>
      </c>
      <c r="G137" s="1" t="s">
        <v>7254</v>
      </c>
      <c r="H137" s="1" t="s">
        <v>7780</v>
      </c>
    </row>
    <row r="138" spans="1:8">
      <c r="A138" s="1" t="s">
        <v>7338</v>
      </c>
      <c r="B138" s="1" t="s">
        <v>7278</v>
      </c>
      <c r="D138" s="1" t="s">
        <v>6680</v>
      </c>
      <c r="E138" s="1" t="s">
        <v>514</v>
      </c>
      <c r="F138" s="1" t="s">
        <v>7255</v>
      </c>
      <c r="G138" s="1" t="s">
        <v>7255</v>
      </c>
    </row>
    <row r="139" spans="1:8">
      <c r="A139" s="1" t="s">
        <v>7182</v>
      </c>
      <c r="B139" s="1" t="s">
        <v>7175</v>
      </c>
      <c r="D139" s="1" t="s">
        <v>6680</v>
      </c>
      <c r="E139" s="1" t="s">
        <v>9</v>
      </c>
      <c r="F139" s="1" t="s">
        <v>7256</v>
      </c>
      <c r="G139" s="1" t="s">
        <v>7256</v>
      </c>
    </row>
    <row r="140" spans="1:8">
      <c r="A140" s="1" t="s">
        <v>7339</v>
      </c>
      <c r="B140" s="1" t="s">
        <v>7271</v>
      </c>
      <c r="D140" s="1" t="s">
        <v>6680</v>
      </c>
      <c r="E140" s="1" t="s">
        <v>9</v>
      </c>
      <c r="F140" s="1" t="s">
        <v>7257</v>
      </c>
      <c r="G140" s="1" t="s">
        <v>7257</v>
      </c>
    </row>
    <row r="141" spans="1:8">
      <c r="A141" s="1" t="s">
        <v>7340</v>
      </c>
      <c r="B141" s="1" t="s">
        <v>7279</v>
      </c>
      <c r="D141" s="1" t="s">
        <v>6680</v>
      </c>
      <c r="E141" s="1" t="s">
        <v>9</v>
      </c>
      <c r="F141" s="1" t="s">
        <v>7259</v>
      </c>
      <c r="G141" s="1" t="s">
        <v>7259</v>
      </c>
    </row>
    <row r="142" spans="1:8">
      <c r="A142" s="117" t="s">
        <v>7341</v>
      </c>
      <c r="B142" s="117" t="s">
        <v>7278</v>
      </c>
      <c r="C142" s="117"/>
      <c r="D142" s="117" t="s">
        <v>6680</v>
      </c>
      <c r="E142" s="117" t="s">
        <v>18</v>
      </c>
      <c r="F142" s="117" t="s">
        <v>7352</v>
      </c>
      <c r="G142" s="117" t="s">
        <v>7352</v>
      </c>
    </row>
    <row r="143" spans="1:8">
      <c r="A143" s="117" t="s">
        <v>7233</v>
      </c>
      <c r="B143" s="117" t="s">
        <v>7267</v>
      </c>
      <c r="C143" s="117"/>
      <c r="D143" s="117" t="s">
        <v>6680</v>
      </c>
      <c r="E143" s="117" t="s">
        <v>18</v>
      </c>
      <c r="F143" s="117" t="s">
        <v>7258</v>
      </c>
      <c r="G143" s="117" t="s">
        <v>7258</v>
      </c>
    </row>
    <row r="144" spans="1:8">
      <c r="A144" s="117" t="s">
        <v>7234</v>
      </c>
      <c r="B144" s="117" t="s">
        <v>7262</v>
      </c>
      <c r="C144" s="117"/>
      <c r="D144" s="117" t="s">
        <v>6680</v>
      </c>
      <c r="E144" s="117" t="s">
        <v>18</v>
      </c>
      <c r="F144" s="117" t="s">
        <v>7348</v>
      </c>
      <c r="G144" s="117" t="s">
        <v>7348</v>
      </c>
    </row>
    <row r="146" spans="1:7">
      <c r="A146" s="118" t="s">
        <v>7768</v>
      </c>
      <c r="B146" s="118"/>
      <c r="C146" s="118"/>
      <c r="D146" s="118"/>
      <c r="E146" s="118"/>
      <c r="F146" s="118"/>
      <c r="G146" s="118"/>
    </row>
    <row r="147" spans="1:7" s="269" customFormat="1">
      <c r="A147" s="269" t="s">
        <v>7769</v>
      </c>
    </row>
    <row r="148" spans="1:7">
      <c r="A148" s="1" t="s">
        <v>7369</v>
      </c>
      <c r="B148" s="1" t="s">
        <v>7494</v>
      </c>
      <c r="D148" s="1" t="s">
        <v>6680</v>
      </c>
      <c r="E148" s="1" t="s">
        <v>9</v>
      </c>
      <c r="F148" s="1" t="s">
        <v>674</v>
      </c>
      <c r="G148" s="1" t="s">
        <v>674</v>
      </c>
    </row>
    <row r="149" spans="1:7">
      <c r="A149" s="1" t="s">
        <v>7370</v>
      </c>
      <c r="B149" s="1" t="s">
        <v>7495</v>
      </c>
      <c r="D149" s="1" t="s">
        <v>6680</v>
      </c>
      <c r="E149" s="1" t="s">
        <v>9</v>
      </c>
      <c r="F149" s="1" t="s">
        <v>676</v>
      </c>
      <c r="G149" s="1" t="s">
        <v>676</v>
      </c>
    </row>
    <row r="150" spans="1:7">
      <c r="A150" s="1" t="s">
        <v>7371</v>
      </c>
      <c r="B150" s="1" t="s">
        <v>7496</v>
      </c>
      <c r="D150" s="1" t="s">
        <v>6680</v>
      </c>
      <c r="E150" s="1" t="s">
        <v>9</v>
      </c>
      <c r="F150" s="1" t="s">
        <v>678</v>
      </c>
      <c r="G150" s="1" t="s">
        <v>678</v>
      </c>
    </row>
    <row r="151" spans="1:7">
      <c r="A151" s="1" t="s">
        <v>7372</v>
      </c>
      <c r="B151" s="1" t="s">
        <v>7497</v>
      </c>
      <c r="D151" s="1" t="s">
        <v>6680</v>
      </c>
      <c r="E151" s="1" t="s">
        <v>9</v>
      </c>
      <c r="F151" s="1" t="s">
        <v>680</v>
      </c>
      <c r="G151" s="1" t="s">
        <v>680</v>
      </c>
    </row>
    <row r="152" spans="1:7">
      <c r="A152" s="1" t="s">
        <v>7373</v>
      </c>
      <c r="B152" s="1" t="s">
        <v>7498</v>
      </c>
      <c r="D152" s="1" t="s">
        <v>6680</v>
      </c>
      <c r="E152" s="1" t="s">
        <v>9</v>
      </c>
      <c r="F152" s="1" t="s">
        <v>682</v>
      </c>
      <c r="G152" s="1" t="s">
        <v>682</v>
      </c>
    </row>
    <row r="153" spans="1:7">
      <c r="A153" s="1" t="s">
        <v>7374</v>
      </c>
      <c r="B153" s="1" t="s">
        <v>7499</v>
      </c>
      <c r="D153" s="1" t="s">
        <v>6680</v>
      </c>
      <c r="E153" s="1" t="s">
        <v>9</v>
      </c>
      <c r="F153" s="1" t="s">
        <v>684</v>
      </c>
      <c r="G153" s="1" t="s">
        <v>684</v>
      </c>
    </row>
    <row r="154" spans="1:7">
      <c r="A154" s="1" t="s">
        <v>7375</v>
      </c>
      <c r="B154" s="1" t="s">
        <v>7500</v>
      </c>
      <c r="D154" s="1" t="s">
        <v>6680</v>
      </c>
      <c r="E154" s="1" t="s">
        <v>9</v>
      </c>
      <c r="F154" s="1" t="s">
        <v>686</v>
      </c>
      <c r="G154" s="1" t="s">
        <v>686</v>
      </c>
    </row>
    <row r="155" spans="1:7">
      <c r="A155" s="1" t="s">
        <v>7376</v>
      </c>
      <c r="B155" s="1" t="s">
        <v>7501</v>
      </c>
      <c r="D155" s="1" t="s">
        <v>6680</v>
      </c>
      <c r="E155" s="1" t="s">
        <v>9</v>
      </c>
      <c r="F155" s="1" t="s">
        <v>688</v>
      </c>
      <c r="G155" s="1" t="s">
        <v>688</v>
      </c>
    </row>
    <row r="156" spans="1:7">
      <c r="A156" s="1" t="s">
        <v>7377</v>
      </c>
      <c r="B156" s="1" t="s">
        <v>7502</v>
      </c>
      <c r="D156" s="1" t="s">
        <v>6680</v>
      </c>
      <c r="E156" s="1" t="s">
        <v>9</v>
      </c>
      <c r="F156" s="1" t="s">
        <v>690</v>
      </c>
      <c r="G156" s="1" t="s">
        <v>690</v>
      </c>
    </row>
    <row r="157" spans="1:7">
      <c r="A157" s="1" t="s">
        <v>7363</v>
      </c>
      <c r="B157" s="1" t="s">
        <v>7503</v>
      </c>
      <c r="D157" s="1" t="s">
        <v>6680</v>
      </c>
      <c r="E157" s="1" t="s">
        <v>9</v>
      </c>
      <c r="F157" s="1" t="s">
        <v>7378</v>
      </c>
      <c r="G157" s="1" t="s">
        <v>7378</v>
      </c>
    </row>
    <row r="158" spans="1:7">
      <c r="A158" s="1" t="s">
        <v>7364</v>
      </c>
      <c r="B158" s="1" t="s">
        <v>7504</v>
      </c>
      <c r="D158" s="1" t="s">
        <v>6680</v>
      </c>
      <c r="E158" s="1" t="s">
        <v>9</v>
      </c>
      <c r="F158" s="1" t="s">
        <v>7379</v>
      </c>
      <c r="G158" s="1" t="s">
        <v>7379</v>
      </c>
    </row>
    <row r="159" spans="1:7">
      <c r="A159" s="1" t="s">
        <v>7365</v>
      </c>
      <c r="B159" s="1" t="s">
        <v>7504</v>
      </c>
      <c r="D159" s="1" t="s">
        <v>6680</v>
      </c>
      <c r="E159" s="1" t="s">
        <v>9</v>
      </c>
      <c r="F159" s="1" t="s">
        <v>7380</v>
      </c>
      <c r="G159" s="1" t="s">
        <v>7380</v>
      </c>
    </row>
    <row r="160" spans="1:7">
      <c r="A160" s="1" t="s">
        <v>7366</v>
      </c>
      <c r="B160" s="1" t="s">
        <v>7505</v>
      </c>
      <c r="D160" s="1" t="s">
        <v>6680</v>
      </c>
      <c r="E160" s="1" t="s">
        <v>9</v>
      </c>
      <c r="F160" s="1" t="s">
        <v>7381</v>
      </c>
      <c r="G160" s="1" t="s">
        <v>7381</v>
      </c>
    </row>
    <row r="161" spans="1:8">
      <c r="A161" s="1" t="s">
        <v>7367</v>
      </c>
      <c r="B161" s="1" t="s">
        <v>7507</v>
      </c>
      <c r="D161" s="1" t="s">
        <v>6680</v>
      </c>
      <c r="E161" s="1" t="s">
        <v>9</v>
      </c>
      <c r="F161" s="1" t="s">
        <v>7382</v>
      </c>
      <c r="G161" s="1" t="s">
        <v>7382</v>
      </c>
    </row>
    <row r="162" spans="1:8">
      <c r="A162" s="1" t="s">
        <v>7368</v>
      </c>
      <c r="B162" s="1" t="s">
        <v>7506</v>
      </c>
      <c r="D162" s="1" t="s">
        <v>6680</v>
      </c>
      <c r="E162" s="1" t="s">
        <v>9</v>
      </c>
      <c r="F162" s="1" t="s">
        <v>7383</v>
      </c>
      <c r="G162" s="1" t="s">
        <v>7383</v>
      </c>
    </row>
    <row r="163" spans="1:8" s="269" customFormat="1">
      <c r="A163" s="269" t="s">
        <v>7771</v>
      </c>
    </row>
    <row r="164" spans="1:8">
      <c r="A164" s="1" t="s">
        <v>7512</v>
      </c>
      <c r="B164" s="269"/>
      <c r="C164" s="269"/>
      <c r="D164" s="1" t="s">
        <v>6680</v>
      </c>
      <c r="E164" s="1" t="s">
        <v>9</v>
      </c>
      <c r="F164" s="1" t="s">
        <v>7325</v>
      </c>
      <c r="G164" s="1" t="s">
        <v>7325</v>
      </c>
    </row>
    <row r="165" spans="1:8">
      <c r="A165" s="1" t="s">
        <v>7513</v>
      </c>
      <c r="B165" s="1" t="s">
        <v>7612</v>
      </c>
      <c r="D165" s="1" t="s">
        <v>6680</v>
      </c>
      <c r="E165" s="1" t="s">
        <v>13</v>
      </c>
      <c r="F165" s="1" t="s">
        <v>7384</v>
      </c>
      <c r="G165" s="1" t="s">
        <v>7384</v>
      </c>
      <c r="H165" s="1" t="s">
        <v>7777</v>
      </c>
    </row>
    <row r="166" spans="1:8">
      <c r="A166" s="1" t="s">
        <v>7514</v>
      </c>
      <c r="B166" s="1" t="s">
        <v>7614</v>
      </c>
      <c r="D166" s="1" t="s">
        <v>6680</v>
      </c>
      <c r="E166" s="1" t="s">
        <v>13</v>
      </c>
      <c r="F166" s="1" t="s">
        <v>7385</v>
      </c>
      <c r="G166" s="1" t="s">
        <v>7385</v>
      </c>
      <c r="H166" s="1" t="s">
        <v>7777</v>
      </c>
    </row>
    <row r="167" spans="1:8">
      <c r="A167" s="1" t="s">
        <v>7515</v>
      </c>
      <c r="B167" s="1" t="s">
        <v>7613</v>
      </c>
      <c r="D167" s="1" t="s">
        <v>6680</v>
      </c>
      <c r="E167" s="1" t="s">
        <v>13</v>
      </c>
      <c r="F167" s="1" t="s">
        <v>7386</v>
      </c>
      <c r="G167" s="1" t="s">
        <v>7386</v>
      </c>
      <c r="H167" s="1" t="s">
        <v>7777</v>
      </c>
    </row>
    <row r="168" spans="1:8">
      <c r="A168" s="1" t="s">
        <v>7516</v>
      </c>
      <c r="B168" s="1" t="s">
        <v>537</v>
      </c>
      <c r="D168" s="1" t="s">
        <v>6680</v>
      </c>
      <c r="E168" s="1" t="s">
        <v>9</v>
      </c>
      <c r="F168" s="1" t="s">
        <v>7387</v>
      </c>
      <c r="G168" s="1" t="s">
        <v>7387</v>
      </c>
    </row>
    <row r="169" spans="1:8">
      <c r="A169" s="1" t="s">
        <v>7517</v>
      </c>
      <c r="B169" s="1" t="s">
        <v>539</v>
      </c>
      <c r="D169" s="1" t="s">
        <v>6680</v>
      </c>
      <c r="E169" s="1" t="s">
        <v>9</v>
      </c>
      <c r="F169" s="1" t="s">
        <v>7388</v>
      </c>
      <c r="G169" s="1" t="s">
        <v>7388</v>
      </c>
    </row>
    <row r="170" spans="1:8">
      <c r="A170" s="1" t="s">
        <v>7518</v>
      </c>
      <c r="B170" s="1" t="s">
        <v>7615</v>
      </c>
      <c r="D170" s="1" t="s">
        <v>6680</v>
      </c>
      <c r="E170" s="1" t="s">
        <v>9</v>
      </c>
      <c r="F170" s="1" t="s">
        <v>7389</v>
      </c>
      <c r="G170" s="1" t="s">
        <v>7389</v>
      </c>
    </row>
    <row r="171" spans="1:8">
      <c r="A171" s="117" t="s">
        <v>7519</v>
      </c>
      <c r="B171" s="117" t="s">
        <v>7508</v>
      </c>
      <c r="C171" s="117"/>
      <c r="D171" s="117" t="s">
        <v>6680</v>
      </c>
      <c r="E171" s="117" t="s">
        <v>18</v>
      </c>
      <c r="F171" s="117" t="s">
        <v>7390</v>
      </c>
      <c r="G171" s="117" t="s">
        <v>7390</v>
      </c>
    </row>
    <row r="172" spans="1:8">
      <c r="A172" s="117" t="s">
        <v>7520</v>
      </c>
      <c r="B172" s="117" t="s">
        <v>537</v>
      </c>
      <c r="C172" s="117"/>
      <c r="D172" s="117" t="s">
        <v>6680</v>
      </c>
      <c r="E172" s="117" t="s">
        <v>18</v>
      </c>
      <c r="F172" s="117" t="s">
        <v>7391</v>
      </c>
      <c r="G172" s="117" t="s">
        <v>7391</v>
      </c>
    </row>
    <row r="173" spans="1:8">
      <c r="A173" s="117" t="s">
        <v>7521</v>
      </c>
      <c r="B173" s="117" t="s">
        <v>539</v>
      </c>
      <c r="C173" s="117"/>
      <c r="D173" s="117" t="s">
        <v>6680</v>
      </c>
      <c r="E173" s="117" t="s">
        <v>18</v>
      </c>
      <c r="F173" s="117" t="s">
        <v>7392</v>
      </c>
      <c r="G173" s="117" t="s">
        <v>7392</v>
      </c>
    </row>
    <row r="174" spans="1:8">
      <c r="A174" s="117" t="s">
        <v>7522</v>
      </c>
      <c r="B174" s="117" t="s">
        <v>7616</v>
      </c>
      <c r="C174" s="117"/>
      <c r="D174" s="117" t="s">
        <v>6680</v>
      </c>
      <c r="E174" s="117" t="s">
        <v>18</v>
      </c>
      <c r="F174" s="117" t="s">
        <v>7393</v>
      </c>
      <c r="G174" s="117" t="s">
        <v>7393</v>
      </c>
    </row>
    <row r="175" spans="1:8" s="269" customFormat="1">
      <c r="A175" s="269" t="s">
        <v>7770</v>
      </c>
    </row>
    <row r="176" spans="1:8">
      <c r="A176" s="1" t="s">
        <v>7523</v>
      </c>
      <c r="B176" s="1" t="s">
        <v>7509</v>
      </c>
      <c r="D176" s="1" t="s">
        <v>6680</v>
      </c>
      <c r="E176" s="1" t="s">
        <v>9</v>
      </c>
      <c r="F176" s="1" t="s">
        <v>7330</v>
      </c>
      <c r="G176" s="1" t="s">
        <v>7330</v>
      </c>
    </row>
    <row r="177" spans="1:7">
      <c r="A177" s="1" t="s">
        <v>7524</v>
      </c>
      <c r="B177" s="1" t="s">
        <v>7785</v>
      </c>
      <c r="D177" s="1" t="s">
        <v>6680</v>
      </c>
      <c r="E177" s="1" t="s">
        <v>13</v>
      </c>
      <c r="F177" s="1" t="s">
        <v>7480</v>
      </c>
      <c r="G177" s="1" t="s">
        <v>7480</v>
      </c>
    </row>
    <row r="178" spans="1:7">
      <c r="A178" s="1" t="s">
        <v>7525</v>
      </c>
      <c r="B178" s="1" t="s">
        <v>7786</v>
      </c>
      <c r="D178" s="1" t="s">
        <v>6680</v>
      </c>
      <c r="E178" s="1" t="s">
        <v>13</v>
      </c>
      <c r="F178" s="1" t="s">
        <v>7481</v>
      </c>
      <c r="G178" s="1" t="s">
        <v>7481</v>
      </c>
    </row>
    <row r="179" spans="1:7">
      <c r="A179" s="1" t="s">
        <v>7526</v>
      </c>
      <c r="B179" s="1" t="s">
        <v>7787</v>
      </c>
      <c r="D179" s="1" t="s">
        <v>6680</v>
      </c>
      <c r="E179" s="1" t="s">
        <v>13</v>
      </c>
      <c r="F179" s="1" t="s">
        <v>7394</v>
      </c>
      <c r="G179" s="1" t="s">
        <v>7394</v>
      </c>
    </row>
    <row r="180" spans="1:7">
      <c r="A180" s="1" t="s">
        <v>7527</v>
      </c>
      <c r="B180" s="1" t="s">
        <v>541</v>
      </c>
      <c r="D180" s="1" t="s">
        <v>6680</v>
      </c>
      <c r="E180" s="1" t="s">
        <v>9</v>
      </c>
      <c r="F180" s="1" t="s">
        <v>7395</v>
      </c>
      <c r="G180" s="1" t="s">
        <v>7395</v>
      </c>
    </row>
    <row r="181" spans="1:7">
      <c r="A181" s="1" t="s">
        <v>7528</v>
      </c>
      <c r="B181" s="1" t="s">
        <v>543</v>
      </c>
      <c r="D181" s="1" t="s">
        <v>6680</v>
      </c>
      <c r="E181" s="1" t="s">
        <v>9</v>
      </c>
      <c r="F181" s="1" t="s">
        <v>7396</v>
      </c>
      <c r="G181" s="1" t="s">
        <v>7396</v>
      </c>
    </row>
    <row r="182" spans="1:7">
      <c r="A182" s="1" t="s">
        <v>7529</v>
      </c>
      <c r="B182" s="1" t="s">
        <v>7788</v>
      </c>
      <c r="D182" s="1" t="s">
        <v>6680</v>
      </c>
      <c r="E182" s="1" t="s">
        <v>9</v>
      </c>
      <c r="F182" s="1" t="s">
        <v>7397</v>
      </c>
      <c r="G182" s="1" t="s">
        <v>7397</v>
      </c>
    </row>
    <row r="183" spans="1:7">
      <c r="A183" s="117" t="s">
        <v>7530</v>
      </c>
      <c r="B183" s="117" t="s">
        <v>7509</v>
      </c>
      <c r="C183" s="117"/>
      <c r="D183" s="117" t="s">
        <v>6680</v>
      </c>
      <c r="E183" s="117" t="s">
        <v>18</v>
      </c>
      <c r="F183" s="117" t="s">
        <v>7398</v>
      </c>
      <c r="G183" s="117" t="s">
        <v>7398</v>
      </c>
    </row>
    <row r="184" spans="1:7">
      <c r="A184" s="117" t="s">
        <v>7531</v>
      </c>
      <c r="B184" s="117" t="s">
        <v>541</v>
      </c>
      <c r="C184" s="117"/>
      <c r="D184" s="117" t="s">
        <v>6680</v>
      </c>
      <c r="E184" s="117" t="s">
        <v>18</v>
      </c>
      <c r="F184" s="117" t="s">
        <v>7399</v>
      </c>
      <c r="G184" s="117" t="s">
        <v>7399</v>
      </c>
    </row>
    <row r="185" spans="1:7">
      <c r="A185" s="117" t="s">
        <v>7532</v>
      </c>
      <c r="B185" s="117" t="s">
        <v>543</v>
      </c>
      <c r="C185" s="117"/>
      <c r="D185" s="117" t="s">
        <v>6680</v>
      </c>
      <c r="E185" s="117" t="s">
        <v>18</v>
      </c>
      <c r="F185" s="117" t="s">
        <v>7400</v>
      </c>
      <c r="G185" s="117" t="s">
        <v>7400</v>
      </c>
    </row>
    <row r="186" spans="1:7" s="269" customFormat="1">
      <c r="A186" s="269" t="s">
        <v>7774</v>
      </c>
    </row>
    <row r="187" spans="1:7">
      <c r="A187" s="1" t="s">
        <v>7533</v>
      </c>
      <c r="B187" s="1" t="s">
        <v>7801</v>
      </c>
      <c r="D187" s="1" t="s">
        <v>6680</v>
      </c>
      <c r="E187" s="1" t="s">
        <v>9</v>
      </c>
      <c r="F187" s="1" t="s">
        <v>7401</v>
      </c>
      <c r="G187" s="1" t="s">
        <v>7401</v>
      </c>
    </row>
    <row r="188" spans="1:7">
      <c r="A188" s="1" t="s">
        <v>7534</v>
      </c>
      <c r="B188" s="1" t="s">
        <v>7802</v>
      </c>
      <c r="D188" s="1" t="s">
        <v>6680</v>
      </c>
      <c r="E188" s="1" t="s">
        <v>9</v>
      </c>
      <c r="F188" s="1" t="s">
        <v>7402</v>
      </c>
      <c r="G188" s="1" t="s">
        <v>7402</v>
      </c>
    </row>
    <row r="189" spans="1:7">
      <c r="A189" s="1" t="s">
        <v>7535</v>
      </c>
      <c r="B189" s="1" t="s">
        <v>7803</v>
      </c>
      <c r="D189" s="1" t="s">
        <v>6680</v>
      </c>
      <c r="E189" s="1" t="s">
        <v>9</v>
      </c>
      <c r="F189" s="1" t="s">
        <v>7403</v>
      </c>
      <c r="G189" s="1" t="s">
        <v>7403</v>
      </c>
    </row>
    <row r="190" spans="1:7">
      <c r="A190" s="1" t="s">
        <v>7536</v>
      </c>
      <c r="B190" s="1" t="s">
        <v>7804</v>
      </c>
      <c r="D190" s="1" t="s">
        <v>6680</v>
      </c>
      <c r="E190" s="1" t="s">
        <v>9</v>
      </c>
      <c r="F190" s="1" t="s">
        <v>7404</v>
      </c>
      <c r="G190" s="1" t="s">
        <v>7404</v>
      </c>
    </row>
    <row r="191" spans="1:7">
      <c r="A191" s="1" t="s">
        <v>7537</v>
      </c>
      <c r="B191" s="1" t="s">
        <v>7805</v>
      </c>
      <c r="D191" s="1" t="s">
        <v>6680</v>
      </c>
      <c r="E191" s="1" t="s">
        <v>9</v>
      </c>
      <c r="F191" s="1" t="s">
        <v>7405</v>
      </c>
      <c r="G191" s="1" t="s">
        <v>7405</v>
      </c>
    </row>
    <row r="192" spans="1:7">
      <c r="A192" s="117" t="s">
        <v>7538</v>
      </c>
      <c r="B192" s="117" t="s">
        <v>7801</v>
      </c>
      <c r="C192" s="117"/>
      <c r="D192" s="117" t="s">
        <v>6680</v>
      </c>
      <c r="E192" s="117" t="s">
        <v>18</v>
      </c>
      <c r="F192" s="117" t="s">
        <v>7406</v>
      </c>
      <c r="G192" s="117" t="s">
        <v>7406</v>
      </c>
    </row>
    <row r="193" spans="1:7">
      <c r="A193" s="117" t="s">
        <v>7539</v>
      </c>
      <c r="B193" s="117" t="s">
        <v>7804</v>
      </c>
      <c r="C193" s="117"/>
      <c r="D193" s="117" t="s">
        <v>6680</v>
      </c>
      <c r="E193" s="117" t="s">
        <v>18</v>
      </c>
      <c r="F193" s="117" t="s">
        <v>7407</v>
      </c>
      <c r="G193" s="117" t="s">
        <v>7407</v>
      </c>
    </row>
    <row r="194" spans="1:7">
      <c r="A194" s="117" t="s">
        <v>7540</v>
      </c>
      <c r="B194" s="117" t="s">
        <v>7805</v>
      </c>
      <c r="C194" s="117"/>
      <c r="D194" s="117" t="s">
        <v>6680</v>
      </c>
      <c r="E194" s="117" t="s">
        <v>18</v>
      </c>
      <c r="F194" s="117" t="s">
        <v>7408</v>
      </c>
      <c r="G194" s="117" t="s">
        <v>7408</v>
      </c>
    </row>
    <row r="195" spans="1:7" s="269" customFormat="1">
      <c r="A195" s="269" t="s">
        <v>7772</v>
      </c>
    </row>
    <row r="196" spans="1:7">
      <c r="A196" s="1" t="s">
        <v>7541</v>
      </c>
      <c r="B196" s="1" t="s">
        <v>7510</v>
      </c>
      <c r="D196" s="1" t="s">
        <v>6680</v>
      </c>
      <c r="E196" s="1" t="s">
        <v>9</v>
      </c>
      <c r="F196" s="1" t="s">
        <v>7335</v>
      </c>
      <c r="G196" s="1" t="s">
        <v>7335</v>
      </c>
    </row>
    <row r="197" spans="1:7">
      <c r="A197" s="1" t="s">
        <v>7542</v>
      </c>
      <c r="B197" s="1" t="s">
        <v>7789</v>
      </c>
      <c r="D197" s="1" t="s">
        <v>6680</v>
      </c>
      <c r="E197" s="1" t="s">
        <v>13</v>
      </c>
      <c r="F197" s="1" t="s">
        <v>7482</v>
      </c>
      <c r="G197" s="1" t="s">
        <v>7482</v>
      </c>
    </row>
    <row r="198" spans="1:7">
      <c r="A198" s="1" t="s">
        <v>7543</v>
      </c>
      <c r="B198" s="1" t="s">
        <v>7790</v>
      </c>
      <c r="D198" s="1" t="s">
        <v>6680</v>
      </c>
      <c r="E198" s="1" t="s">
        <v>13</v>
      </c>
      <c r="F198" s="1" t="s">
        <v>7483</v>
      </c>
      <c r="G198" s="1" t="s">
        <v>7483</v>
      </c>
    </row>
    <row r="199" spans="1:7">
      <c r="A199" s="1" t="s">
        <v>7544</v>
      </c>
      <c r="B199" s="1" t="s">
        <v>7791</v>
      </c>
      <c r="D199" s="1" t="s">
        <v>6680</v>
      </c>
      <c r="E199" s="1" t="s">
        <v>13</v>
      </c>
      <c r="F199" s="1" t="s">
        <v>7409</v>
      </c>
      <c r="G199" s="1" t="s">
        <v>7409</v>
      </c>
    </row>
    <row r="200" spans="1:7">
      <c r="A200" s="1" t="s">
        <v>7545</v>
      </c>
      <c r="B200" s="1" t="s">
        <v>7792</v>
      </c>
      <c r="D200" s="1" t="s">
        <v>6680</v>
      </c>
      <c r="E200" s="1" t="s">
        <v>9</v>
      </c>
      <c r="F200" s="1" t="s">
        <v>7410</v>
      </c>
      <c r="G200" s="1" t="s">
        <v>7410</v>
      </c>
    </row>
    <row r="201" spans="1:7">
      <c r="A201" s="1" t="s">
        <v>7546</v>
      </c>
      <c r="B201" s="1" t="s">
        <v>7793</v>
      </c>
      <c r="D201" s="1" t="s">
        <v>6680</v>
      </c>
      <c r="E201" s="1" t="s">
        <v>9</v>
      </c>
      <c r="F201" s="1" t="s">
        <v>7411</v>
      </c>
      <c r="G201" s="1" t="s">
        <v>7411</v>
      </c>
    </row>
    <row r="202" spans="1:7">
      <c r="A202" s="1" t="s">
        <v>7547</v>
      </c>
      <c r="B202" s="1" t="s">
        <v>7794</v>
      </c>
      <c r="D202" s="1" t="s">
        <v>6680</v>
      </c>
      <c r="E202" s="1" t="s">
        <v>9</v>
      </c>
      <c r="F202" s="1" t="s">
        <v>7412</v>
      </c>
      <c r="G202" s="1" t="s">
        <v>7412</v>
      </c>
    </row>
    <row r="203" spans="1:7">
      <c r="A203" s="117" t="s">
        <v>7548</v>
      </c>
      <c r="B203" s="117" t="s">
        <v>7510</v>
      </c>
      <c r="C203" s="117"/>
      <c r="D203" s="117" t="s">
        <v>6680</v>
      </c>
      <c r="E203" s="117" t="s">
        <v>18</v>
      </c>
      <c r="F203" s="117" t="s">
        <v>7413</v>
      </c>
      <c r="G203" s="117" t="s">
        <v>7413</v>
      </c>
    </row>
    <row r="204" spans="1:7">
      <c r="A204" s="117" t="s">
        <v>7549</v>
      </c>
      <c r="B204" s="117" t="s">
        <v>7792</v>
      </c>
      <c r="C204" s="117"/>
      <c r="D204" s="117" t="s">
        <v>6680</v>
      </c>
      <c r="E204" s="117" t="s">
        <v>18</v>
      </c>
      <c r="F204" s="117" t="s">
        <v>7414</v>
      </c>
      <c r="G204" s="117" t="s">
        <v>7414</v>
      </c>
    </row>
    <row r="205" spans="1:7">
      <c r="A205" s="117" t="s">
        <v>7550</v>
      </c>
      <c r="B205" s="117" t="s">
        <v>7793</v>
      </c>
      <c r="C205" s="117"/>
      <c r="D205" s="117" t="s">
        <v>6680</v>
      </c>
      <c r="E205" s="117" t="s">
        <v>18</v>
      </c>
      <c r="F205" s="117" t="s">
        <v>7415</v>
      </c>
      <c r="G205" s="117" t="s">
        <v>7415</v>
      </c>
    </row>
    <row r="206" spans="1:7" s="269" customFormat="1">
      <c r="A206" s="269" t="s">
        <v>7775</v>
      </c>
    </row>
    <row r="207" spans="1:7">
      <c r="A207" s="1" t="s">
        <v>7551</v>
      </c>
      <c r="B207" s="1" t="s">
        <v>7806</v>
      </c>
      <c r="D207" s="1" t="s">
        <v>6680</v>
      </c>
      <c r="E207" s="1" t="s">
        <v>9</v>
      </c>
      <c r="F207" s="1" t="s">
        <v>7416</v>
      </c>
      <c r="G207" s="1" t="s">
        <v>7416</v>
      </c>
    </row>
    <row r="208" spans="1:7">
      <c r="A208" s="1" t="s">
        <v>7552</v>
      </c>
      <c r="B208" s="1" t="s">
        <v>7807</v>
      </c>
      <c r="D208" s="1" t="s">
        <v>6680</v>
      </c>
      <c r="E208" s="1" t="s">
        <v>9</v>
      </c>
      <c r="F208" s="1" t="s">
        <v>7417</v>
      </c>
      <c r="G208" s="1" t="s">
        <v>7417</v>
      </c>
    </row>
    <row r="209" spans="1:7">
      <c r="A209" s="1" t="s">
        <v>7553</v>
      </c>
      <c r="B209" s="1" t="s">
        <v>7808</v>
      </c>
      <c r="D209" s="1" t="s">
        <v>6680</v>
      </c>
      <c r="E209" s="1" t="s">
        <v>9</v>
      </c>
      <c r="F209" s="1" t="s">
        <v>7418</v>
      </c>
      <c r="G209" s="1" t="s">
        <v>7418</v>
      </c>
    </row>
    <row r="210" spans="1:7">
      <c r="A210" s="1" t="s">
        <v>7554</v>
      </c>
      <c r="B210" s="1" t="s">
        <v>7809</v>
      </c>
      <c r="D210" s="1" t="s">
        <v>6680</v>
      </c>
      <c r="E210" s="1" t="s">
        <v>9</v>
      </c>
      <c r="F210" s="1" t="s">
        <v>7419</v>
      </c>
      <c r="G210" s="1" t="s">
        <v>7419</v>
      </c>
    </row>
    <row r="211" spans="1:7">
      <c r="A211" s="1" t="s">
        <v>7555</v>
      </c>
      <c r="B211" s="1" t="s">
        <v>7810</v>
      </c>
      <c r="D211" s="1" t="s">
        <v>6680</v>
      </c>
      <c r="E211" s="1" t="s">
        <v>9</v>
      </c>
      <c r="F211" s="1" t="s">
        <v>7420</v>
      </c>
      <c r="G211" s="1" t="s">
        <v>7420</v>
      </c>
    </row>
    <row r="212" spans="1:7">
      <c r="A212" s="117" t="s">
        <v>7556</v>
      </c>
      <c r="B212" s="117" t="s">
        <v>7806</v>
      </c>
      <c r="C212" s="117"/>
      <c r="D212" s="117" t="s">
        <v>6680</v>
      </c>
      <c r="E212" s="117" t="s">
        <v>18</v>
      </c>
      <c r="F212" s="117" t="s">
        <v>7421</v>
      </c>
      <c r="G212" s="117" t="s">
        <v>7421</v>
      </c>
    </row>
    <row r="213" spans="1:7">
      <c r="A213" s="117" t="s">
        <v>7557</v>
      </c>
      <c r="B213" s="117" t="s">
        <v>7809</v>
      </c>
      <c r="C213" s="117"/>
      <c r="D213" s="117" t="s">
        <v>6680</v>
      </c>
      <c r="E213" s="117" t="s">
        <v>18</v>
      </c>
      <c r="F213" s="117" t="s">
        <v>7422</v>
      </c>
      <c r="G213" s="117" t="s">
        <v>7422</v>
      </c>
    </row>
    <row r="214" spans="1:7">
      <c r="A214" s="117" t="s">
        <v>7558</v>
      </c>
      <c r="B214" s="117" t="s">
        <v>7810</v>
      </c>
      <c r="C214" s="117"/>
      <c r="D214" s="117" t="s">
        <v>6680</v>
      </c>
      <c r="E214" s="117" t="s">
        <v>18</v>
      </c>
      <c r="F214" s="117" t="s">
        <v>7423</v>
      </c>
      <c r="G214" s="117" t="s">
        <v>7423</v>
      </c>
    </row>
    <row r="215" spans="1:7" s="269" customFormat="1">
      <c r="A215" s="269" t="s">
        <v>7773</v>
      </c>
    </row>
    <row r="216" spans="1:7">
      <c r="A216" s="1" t="s">
        <v>7559</v>
      </c>
      <c r="B216" s="1" t="s">
        <v>7511</v>
      </c>
      <c r="D216" s="1" t="s">
        <v>6680</v>
      </c>
      <c r="E216" s="1" t="s">
        <v>9</v>
      </c>
      <c r="F216" s="1" t="s">
        <v>7340</v>
      </c>
      <c r="G216" s="1" t="s">
        <v>7340</v>
      </c>
    </row>
    <row r="217" spans="1:7">
      <c r="A217" s="1" t="s">
        <v>7560</v>
      </c>
      <c r="B217" s="1" t="s">
        <v>7795</v>
      </c>
      <c r="D217" s="1" t="s">
        <v>6680</v>
      </c>
      <c r="E217" s="1" t="s">
        <v>13</v>
      </c>
      <c r="F217" s="1" t="s">
        <v>7484</v>
      </c>
      <c r="G217" s="1" t="s">
        <v>7484</v>
      </c>
    </row>
    <row r="218" spans="1:7">
      <c r="A218" s="1" t="s">
        <v>7561</v>
      </c>
      <c r="B218" s="1" t="s">
        <v>7796</v>
      </c>
      <c r="D218" s="1" t="s">
        <v>6680</v>
      </c>
      <c r="E218" s="1" t="s">
        <v>13</v>
      </c>
      <c r="F218" s="1" t="s">
        <v>7485</v>
      </c>
      <c r="G218" s="1" t="s">
        <v>7485</v>
      </c>
    </row>
    <row r="219" spans="1:7">
      <c r="A219" s="1" t="s">
        <v>7562</v>
      </c>
      <c r="B219" s="1" t="s">
        <v>7797</v>
      </c>
      <c r="D219" s="1" t="s">
        <v>6680</v>
      </c>
      <c r="E219" s="1" t="s">
        <v>13</v>
      </c>
      <c r="F219" s="1" t="s">
        <v>7424</v>
      </c>
      <c r="G219" s="1" t="s">
        <v>7424</v>
      </c>
    </row>
    <row r="220" spans="1:7">
      <c r="A220" s="1" t="s">
        <v>7563</v>
      </c>
      <c r="B220" s="1" t="s">
        <v>7798</v>
      </c>
      <c r="D220" s="1" t="s">
        <v>6680</v>
      </c>
      <c r="E220" s="1" t="s">
        <v>9</v>
      </c>
      <c r="F220" s="1" t="s">
        <v>7425</v>
      </c>
      <c r="G220" s="1" t="s">
        <v>7425</v>
      </c>
    </row>
    <row r="221" spans="1:7">
      <c r="A221" s="1" t="s">
        <v>7564</v>
      </c>
      <c r="B221" s="1" t="s">
        <v>7799</v>
      </c>
      <c r="D221" s="1" t="s">
        <v>6680</v>
      </c>
      <c r="E221" s="1" t="s">
        <v>9</v>
      </c>
      <c r="F221" s="1" t="s">
        <v>7426</v>
      </c>
      <c r="G221" s="1" t="s">
        <v>7426</v>
      </c>
    </row>
    <row r="222" spans="1:7">
      <c r="A222" s="1" t="s">
        <v>7565</v>
      </c>
      <c r="B222" s="1" t="s">
        <v>7800</v>
      </c>
      <c r="D222" s="1" t="s">
        <v>6680</v>
      </c>
      <c r="E222" s="1" t="s">
        <v>9</v>
      </c>
      <c r="F222" s="1" t="s">
        <v>7427</v>
      </c>
      <c r="G222" s="1" t="s">
        <v>7427</v>
      </c>
    </row>
    <row r="223" spans="1:7">
      <c r="A223" s="117" t="s">
        <v>7566</v>
      </c>
      <c r="B223" s="117" t="s">
        <v>7511</v>
      </c>
      <c r="C223" s="117"/>
      <c r="D223" s="117" t="s">
        <v>6680</v>
      </c>
      <c r="E223" s="117" t="s">
        <v>18</v>
      </c>
      <c r="F223" s="117" t="s">
        <v>7428</v>
      </c>
      <c r="G223" s="117" t="s">
        <v>7428</v>
      </c>
    </row>
    <row r="224" spans="1:7">
      <c r="A224" s="117" t="s">
        <v>7567</v>
      </c>
      <c r="B224" s="117" t="s">
        <v>7798</v>
      </c>
      <c r="C224" s="117"/>
      <c r="D224" s="117" t="s">
        <v>6680</v>
      </c>
      <c r="E224" s="117" t="s">
        <v>18</v>
      </c>
      <c r="F224" s="117" t="s">
        <v>7429</v>
      </c>
      <c r="G224" s="117" t="s">
        <v>7429</v>
      </c>
    </row>
    <row r="225" spans="1:7">
      <c r="A225" s="117" t="s">
        <v>7568</v>
      </c>
      <c r="B225" s="117" t="s">
        <v>7799</v>
      </c>
      <c r="C225" s="117"/>
      <c r="D225" s="117" t="s">
        <v>6680</v>
      </c>
      <c r="E225" s="117" t="s">
        <v>18</v>
      </c>
      <c r="F225" s="117" t="s">
        <v>7430</v>
      </c>
      <c r="G225" s="117" t="s">
        <v>7430</v>
      </c>
    </row>
    <row r="226" spans="1:7" s="269" customFormat="1">
      <c r="A226" s="269" t="s">
        <v>7776</v>
      </c>
    </row>
    <row r="227" spans="1:7">
      <c r="A227" s="1" t="s">
        <v>7569</v>
      </c>
      <c r="B227" s="1" t="s">
        <v>7811</v>
      </c>
      <c r="D227" s="1" t="s">
        <v>6680</v>
      </c>
      <c r="E227" s="1" t="s">
        <v>9</v>
      </c>
      <c r="F227" s="1" t="s">
        <v>7431</v>
      </c>
      <c r="G227" s="1" t="s">
        <v>7431</v>
      </c>
    </row>
    <row r="228" spans="1:7">
      <c r="A228" s="1" t="s">
        <v>7570</v>
      </c>
      <c r="B228" s="1" t="s">
        <v>7812</v>
      </c>
      <c r="D228" s="1" t="s">
        <v>6680</v>
      </c>
      <c r="E228" s="1" t="s">
        <v>9</v>
      </c>
      <c r="F228" s="1" t="s">
        <v>7432</v>
      </c>
      <c r="G228" s="1" t="s">
        <v>7432</v>
      </c>
    </row>
    <row r="229" spans="1:7">
      <c r="A229" s="1" t="s">
        <v>7571</v>
      </c>
      <c r="B229" s="1" t="s">
        <v>7813</v>
      </c>
      <c r="D229" s="1" t="s">
        <v>6680</v>
      </c>
      <c r="E229" s="1" t="s">
        <v>9</v>
      </c>
      <c r="F229" s="1" t="s">
        <v>7433</v>
      </c>
      <c r="G229" s="1" t="s">
        <v>7433</v>
      </c>
    </row>
    <row r="230" spans="1:7">
      <c r="A230" s="1" t="s">
        <v>7572</v>
      </c>
      <c r="B230" s="1" t="s">
        <v>7814</v>
      </c>
      <c r="D230" s="1" t="s">
        <v>6680</v>
      </c>
      <c r="E230" s="1" t="s">
        <v>9</v>
      </c>
      <c r="F230" s="1" t="s">
        <v>7434</v>
      </c>
      <c r="G230" s="1" t="s">
        <v>7434</v>
      </c>
    </row>
    <row r="231" spans="1:7">
      <c r="A231" s="1" t="s">
        <v>7573</v>
      </c>
      <c r="B231" s="1" t="s">
        <v>7815</v>
      </c>
      <c r="D231" s="1" t="s">
        <v>6680</v>
      </c>
      <c r="E231" s="1" t="s">
        <v>9</v>
      </c>
      <c r="F231" s="1" t="s">
        <v>7435</v>
      </c>
      <c r="G231" s="1" t="s">
        <v>7435</v>
      </c>
    </row>
    <row r="232" spans="1:7">
      <c r="A232" s="117" t="s">
        <v>7574</v>
      </c>
      <c r="B232" s="117" t="s">
        <v>7811</v>
      </c>
      <c r="C232" s="117"/>
      <c r="D232" s="117" t="s">
        <v>6680</v>
      </c>
      <c r="E232" s="117" t="s">
        <v>18</v>
      </c>
      <c r="F232" s="117" t="s">
        <v>7436</v>
      </c>
      <c r="G232" s="117" t="s">
        <v>7436</v>
      </c>
    </row>
    <row r="233" spans="1:7">
      <c r="A233" s="117" t="s">
        <v>7575</v>
      </c>
      <c r="B233" s="117" t="s">
        <v>7814</v>
      </c>
      <c r="C233" s="117"/>
      <c r="D233" s="117" t="s">
        <v>6680</v>
      </c>
      <c r="E233" s="117" t="s">
        <v>18</v>
      </c>
      <c r="F233" s="117" t="s">
        <v>7437</v>
      </c>
      <c r="G233" s="117" t="s">
        <v>7437</v>
      </c>
    </row>
    <row r="234" spans="1:7">
      <c r="A234" s="117" t="s">
        <v>7576</v>
      </c>
      <c r="B234" s="117" t="s">
        <v>7815</v>
      </c>
      <c r="C234" s="117"/>
      <c r="D234" s="117" t="s">
        <v>6680</v>
      </c>
      <c r="E234" s="117" t="s">
        <v>18</v>
      </c>
      <c r="F234" s="117" t="s">
        <v>7438</v>
      </c>
      <c r="G234" s="117" t="s">
        <v>7438</v>
      </c>
    </row>
    <row r="236" spans="1:7">
      <c r="A236" s="1" t="s">
        <v>7577</v>
      </c>
      <c r="B236" s="1" t="s">
        <v>7818</v>
      </c>
      <c r="D236" s="1" t="s">
        <v>6680</v>
      </c>
      <c r="E236" s="1" t="s">
        <v>9</v>
      </c>
      <c r="F236" s="1" t="s">
        <v>7439</v>
      </c>
      <c r="G236" s="1" t="s">
        <v>7439</v>
      </c>
    </row>
    <row r="237" spans="1:7">
      <c r="A237" s="1" t="s">
        <v>7578</v>
      </c>
      <c r="B237" s="1" t="s">
        <v>7819</v>
      </c>
      <c r="D237" s="1" t="s">
        <v>6680</v>
      </c>
      <c r="E237" s="1" t="s">
        <v>9</v>
      </c>
      <c r="F237" s="1" t="s">
        <v>7440</v>
      </c>
      <c r="G237" s="1" t="s">
        <v>7440</v>
      </c>
    </row>
    <row r="238" spans="1:7">
      <c r="A238" s="1" t="s">
        <v>7579</v>
      </c>
      <c r="B238" s="1" t="s">
        <v>7816</v>
      </c>
      <c r="D238" s="1" t="s">
        <v>6680</v>
      </c>
      <c r="E238" s="1" t="s">
        <v>9</v>
      </c>
      <c r="F238" s="1" t="s">
        <v>7441</v>
      </c>
      <c r="G238" s="1" t="s">
        <v>7441</v>
      </c>
    </row>
    <row r="239" spans="1:7">
      <c r="A239" s="1" t="s">
        <v>7580</v>
      </c>
      <c r="B239" s="1" t="s">
        <v>7817</v>
      </c>
      <c r="D239" s="1" t="s">
        <v>6680</v>
      </c>
      <c r="E239" s="1" t="s">
        <v>9</v>
      </c>
      <c r="F239" s="1" t="s">
        <v>7442</v>
      </c>
      <c r="G239" s="1" t="s">
        <v>7442</v>
      </c>
    </row>
    <row r="240" spans="1:7">
      <c r="A240" s="1" t="s">
        <v>7581</v>
      </c>
      <c r="B240" s="1" t="s">
        <v>7820</v>
      </c>
      <c r="D240" s="1" t="s">
        <v>6680</v>
      </c>
      <c r="E240" s="1" t="s">
        <v>9</v>
      </c>
      <c r="F240" s="1" t="s">
        <v>7443</v>
      </c>
      <c r="G240" s="1" t="s">
        <v>7443</v>
      </c>
    </row>
    <row r="241" spans="1:7">
      <c r="A241" s="1" t="s">
        <v>7582</v>
      </c>
      <c r="B241" s="1" t="s">
        <v>7821</v>
      </c>
      <c r="D241" s="1" t="s">
        <v>6680</v>
      </c>
      <c r="E241" s="1" t="s">
        <v>9</v>
      </c>
      <c r="F241" s="1" t="s">
        <v>7444</v>
      </c>
      <c r="G241" s="1" t="s">
        <v>7444</v>
      </c>
    </row>
    <row r="242" spans="1:7">
      <c r="A242" s="1" t="s">
        <v>7583</v>
      </c>
      <c r="B242" s="1" t="s">
        <v>7822</v>
      </c>
      <c r="D242" s="1" t="s">
        <v>6680</v>
      </c>
      <c r="E242" s="1" t="s">
        <v>9</v>
      </c>
      <c r="F242" s="1" t="s">
        <v>7445</v>
      </c>
      <c r="G242" s="1" t="s">
        <v>7445</v>
      </c>
    </row>
    <row r="243" spans="1:7">
      <c r="A243" s="1" t="s">
        <v>7584</v>
      </c>
      <c r="B243" s="1" t="s">
        <v>7823</v>
      </c>
      <c r="D243" s="1" t="s">
        <v>6680</v>
      </c>
      <c r="E243" s="1" t="s">
        <v>9</v>
      </c>
      <c r="F243" s="1" t="s">
        <v>7446</v>
      </c>
      <c r="G243" s="1" t="s">
        <v>7446</v>
      </c>
    </row>
    <row r="244" spans="1:7">
      <c r="A244" s="1" t="s">
        <v>7585</v>
      </c>
      <c r="B244" s="1" t="s">
        <v>7824</v>
      </c>
      <c r="D244" s="1" t="s">
        <v>6680</v>
      </c>
      <c r="E244" s="1" t="s">
        <v>9</v>
      </c>
      <c r="F244" s="1" t="s">
        <v>7447</v>
      </c>
      <c r="G244" s="1" t="s">
        <v>7447</v>
      </c>
    </row>
    <row r="245" spans="1:7">
      <c r="A245" s="1" t="s">
        <v>7586</v>
      </c>
      <c r="B245" s="1" t="s">
        <v>7825</v>
      </c>
      <c r="D245" s="1" t="s">
        <v>6680</v>
      </c>
      <c r="E245" s="1" t="s">
        <v>9</v>
      </c>
      <c r="F245" s="1" t="s">
        <v>7448</v>
      </c>
      <c r="G245" s="1" t="s">
        <v>7448</v>
      </c>
    </row>
    <row r="246" spans="1:7">
      <c r="A246" s="1" t="s">
        <v>7587</v>
      </c>
      <c r="B246" s="1" t="s">
        <v>7827</v>
      </c>
      <c r="D246" s="1" t="s">
        <v>6680</v>
      </c>
      <c r="E246" s="1" t="s">
        <v>9</v>
      </c>
      <c r="F246" s="1" t="s">
        <v>7449</v>
      </c>
      <c r="G246" s="1" t="s">
        <v>7449</v>
      </c>
    </row>
    <row r="247" spans="1:7">
      <c r="A247" s="1" t="s">
        <v>7588</v>
      </c>
      <c r="B247" s="1" t="s">
        <v>7826</v>
      </c>
      <c r="D247" s="1" t="s">
        <v>6680</v>
      </c>
      <c r="E247" s="1" t="s">
        <v>9</v>
      </c>
      <c r="F247" s="1" t="s">
        <v>7450</v>
      </c>
      <c r="G247" s="1" t="s">
        <v>7450</v>
      </c>
    </row>
    <row r="249" spans="1:7">
      <c r="A249" s="117" t="s">
        <v>7589</v>
      </c>
      <c r="B249" s="117" t="s">
        <v>7494</v>
      </c>
      <c r="C249" s="117"/>
      <c r="D249" s="117" t="s">
        <v>6680</v>
      </c>
      <c r="E249" s="117" t="s">
        <v>18</v>
      </c>
      <c r="F249" s="117" t="s">
        <v>7451</v>
      </c>
      <c r="G249" s="117" t="s">
        <v>7451</v>
      </c>
    </row>
    <row r="250" spans="1:7">
      <c r="A250" s="117" t="s">
        <v>7590</v>
      </c>
      <c r="B250" s="117" t="s">
        <v>7495</v>
      </c>
      <c r="C250" s="117"/>
      <c r="D250" s="117" t="s">
        <v>6680</v>
      </c>
      <c r="E250" s="117" t="s">
        <v>18</v>
      </c>
      <c r="F250" s="117" t="s">
        <v>7452</v>
      </c>
      <c r="G250" s="117" t="s">
        <v>7452</v>
      </c>
    </row>
    <row r="251" spans="1:7">
      <c r="A251" s="117" t="s">
        <v>7591</v>
      </c>
      <c r="B251" s="117" t="s">
        <v>7496</v>
      </c>
      <c r="C251" s="117"/>
      <c r="D251" s="117" t="s">
        <v>6680</v>
      </c>
      <c r="E251" s="117" t="s">
        <v>18</v>
      </c>
      <c r="F251" s="117" t="s">
        <v>7453</v>
      </c>
      <c r="G251" s="117" t="s">
        <v>7453</v>
      </c>
    </row>
    <row r="252" spans="1:7">
      <c r="A252" s="117" t="s">
        <v>7592</v>
      </c>
      <c r="B252" s="117" t="s">
        <v>7497</v>
      </c>
      <c r="C252" s="117"/>
      <c r="D252" s="117" t="s">
        <v>6680</v>
      </c>
      <c r="E252" s="117" t="s">
        <v>18</v>
      </c>
      <c r="F252" s="117" t="s">
        <v>7454</v>
      </c>
      <c r="G252" s="117" t="s">
        <v>7454</v>
      </c>
    </row>
    <row r="253" spans="1:7">
      <c r="A253" s="117" t="s">
        <v>7593</v>
      </c>
      <c r="B253" s="117" t="s">
        <v>7498</v>
      </c>
      <c r="C253" s="117"/>
      <c r="D253" s="117" t="s">
        <v>6680</v>
      </c>
      <c r="E253" s="117" t="s">
        <v>18</v>
      </c>
      <c r="F253" s="117" t="s">
        <v>7455</v>
      </c>
      <c r="G253" s="117" t="s">
        <v>7455</v>
      </c>
    </row>
    <row r="254" spans="1:7">
      <c r="A254" s="117" t="s">
        <v>7594</v>
      </c>
      <c r="B254" s="117" t="s">
        <v>7499</v>
      </c>
      <c r="C254" s="117"/>
      <c r="D254" s="117" t="s">
        <v>6680</v>
      </c>
      <c r="E254" s="117" t="s">
        <v>18</v>
      </c>
      <c r="F254" s="117" t="s">
        <v>7456</v>
      </c>
      <c r="G254" s="117" t="s">
        <v>7456</v>
      </c>
    </row>
    <row r="255" spans="1:7">
      <c r="A255" s="117" t="s">
        <v>7595</v>
      </c>
      <c r="B255" s="117" t="s">
        <v>7500</v>
      </c>
      <c r="C255" s="117"/>
      <c r="D255" s="117" t="s">
        <v>6680</v>
      </c>
      <c r="E255" s="117" t="s">
        <v>18</v>
      </c>
      <c r="F255" s="117" t="s">
        <v>7457</v>
      </c>
      <c r="G255" s="117" t="s">
        <v>7457</v>
      </c>
    </row>
    <row r="256" spans="1:7">
      <c r="A256" s="117" t="s">
        <v>7596</v>
      </c>
      <c r="B256" s="117" t="s">
        <v>7501</v>
      </c>
      <c r="C256" s="117"/>
      <c r="D256" s="117" t="s">
        <v>6680</v>
      </c>
      <c r="E256" s="117" t="s">
        <v>18</v>
      </c>
      <c r="F256" s="117" t="s">
        <v>7458</v>
      </c>
      <c r="G256" s="117" t="s">
        <v>7458</v>
      </c>
    </row>
    <row r="257" spans="1:7">
      <c r="A257" s="117" t="s">
        <v>7597</v>
      </c>
      <c r="B257" s="117" t="s">
        <v>7502</v>
      </c>
      <c r="C257" s="117"/>
      <c r="D257" s="117" t="s">
        <v>6680</v>
      </c>
      <c r="E257" s="117" t="s">
        <v>18</v>
      </c>
      <c r="F257" s="117" t="s">
        <v>7459</v>
      </c>
      <c r="G257" s="117" t="s">
        <v>7459</v>
      </c>
    </row>
    <row r="259" spans="1:7">
      <c r="A259" s="117" t="s">
        <v>7598</v>
      </c>
      <c r="B259" s="117" t="s">
        <v>7816</v>
      </c>
      <c r="C259" s="117"/>
      <c r="D259" s="117" t="s">
        <v>6680</v>
      </c>
      <c r="E259" s="117" t="s">
        <v>18</v>
      </c>
      <c r="F259" s="117" t="s">
        <v>7460</v>
      </c>
      <c r="G259" s="117" t="s">
        <v>7460</v>
      </c>
    </row>
    <row r="260" spans="1:7">
      <c r="A260" s="117" t="s">
        <v>7599</v>
      </c>
      <c r="B260" s="117" t="s">
        <v>7817</v>
      </c>
      <c r="C260" s="117"/>
      <c r="D260" s="117" t="s">
        <v>6680</v>
      </c>
      <c r="E260" s="117" t="s">
        <v>18</v>
      </c>
      <c r="F260" s="117" t="s">
        <v>7461</v>
      </c>
      <c r="G260" s="117" t="s">
        <v>7461</v>
      </c>
    </row>
    <row r="261" spans="1:7">
      <c r="A261" s="117" t="s">
        <v>7600</v>
      </c>
      <c r="B261" s="117" t="s">
        <v>7820</v>
      </c>
      <c r="C261" s="117"/>
      <c r="D261" s="117" t="s">
        <v>6680</v>
      </c>
      <c r="E261" s="117" t="s">
        <v>18</v>
      </c>
      <c r="F261" s="117" t="s">
        <v>7462</v>
      </c>
      <c r="G261" s="117" t="s">
        <v>7462</v>
      </c>
    </row>
    <row r="262" spans="1:7">
      <c r="A262" s="117" t="s">
        <v>7601</v>
      </c>
      <c r="B262" s="117" t="s">
        <v>7821</v>
      </c>
      <c r="C262" s="117"/>
      <c r="D262" s="117" t="s">
        <v>6680</v>
      </c>
      <c r="E262" s="117" t="s">
        <v>18</v>
      </c>
      <c r="F262" s="117" t="s">
        <v>7463</v>
      </c>
      <c r="G262" s="117" t="s">
        <v>7463</v>
      </c>
    </row>
    <row r="263" spans="1:7">
      <c r="A263" s="117" t="s">
        <v>7602</v>
      </c>
      <c r="B263" s="117" t="s">
        <v>7822</v>
      </c>
      <c r="C263" s="117"/>
      <c r="D263" s="117" t="s">
        <v>6680</v>
      </c>
      <c r="E263" s="117" t="s">
        <v>18</v>
      </c>
      <c r="F263" s="117" t="s">
        <v>7464</v>
      </c>
      <c r="G263" s="117" t="s">
        <v>7464</v>
      </c>
    </row>
    <row r="264" spans="1:7">
      <c r="A264" s="117" t="s">
        <v>7603</v>
      </c>
      <c r="B264" s="117" t="s">
        <v>7823</v>
      </c>
      <c r="C264" s="117"/>
      <c r="D264" s="117" t="s">
        <v>6680</v>
      </c>
      <c r="E264" s="117" t="s">
        <v>18</v>
      </c>
      <c r="F264" s="117" t="s">
        <v>7465</v>
      </c>
      <c r="G264" s="117" t="s">
        <v>7465</v>
      </c>
    </row>
    <row r="265" spans="1:7">
      <c r="A265" s="117" t="s">
        <v>7604</v>
      </c>
      <c r="B265" s="117" t="s">
        <v>7824</v>
      </c>
      <c r="C265" s="117"/>
      <c r="D265" s="117" t="s">
        <v>6680</v>
      </c>
      <c r="E265" s="117" t="s">
        <v>18</v>
      </c>
      <c r="F265" s="117" t="s">
        <v>7466</v>
      </c>
      <c r="G265" s="117" t="s">
        <v>7466</v>
      </c>
    </row>
    <row r="266" spans="1:7">
      <c r="A266" s="117" t="s">
        <v>7605</v>
      </c>
      <c r="B266" s="117" t="s">
        <v>7825</v>
      </c>
      <c r="C266" s="117"/>
      <c r="D266" s="117" t="s">
        <v>6680</v>
      </c>
      <c r="E266" s="117" t="s">
        <v>18</v>
      </c>
      <c r="F266" s="117" t="s">
        <v>7467</v>
      </c>
      <c r="G266" s="117" t="s">
        <v>7467</v>
      </c>
    </row>
    <row r="267" spans="1:7">
      <c r="A267" s="117" t="s">
        <v>7606</v>
      </c>
      <c r="B267" s="117" t="s">
        <v>7827</v>
      </c>
      <c r="C267" s="117"/>
      <c r="D267" s="117" t="s">
        <v>6680</v>
      </c>
      <c r="E267" s="117" t="s">
        <v>18</v>
      </c>
      <c r="F267" s="117" t="s">
        <v>7468</v>
      </c>
      <c r="G267" s="117" t="s">
        <v>7468</v>
      </c>
    </row>
    <row r="268" spans="1:7">
      <c r="A268" s="117" t="s">
        <v>7607</v>
      </c>
      <c r="B268" s="117" t="s">
        <v>7826</v>
      </c>
      <c r="C268" s="117"/>
      <c r="D268" s="117" t="s">
        <v>6680</v>
      </c>
      <c r="E268" s="117" t="s">
        <v>18</v>
      </c>
      <c r="F268" s="117" t="s">
        <v>7469</v>
      </c>
      <c r="G268" s="117" t="s">
        <v>7469</v>
      </c>
    </row>
    <row r="269" spans="1:7">
      <c r="A269" s="117" t="s">
        <v>7608</v>
      </c>
      <c r="B269" s="117" t="s">
        <v>7828</v>
      </c>
      <c r="C269" s="117"/>
      <c r="D269" s="117" t="s">
        <v>6680</v>
      </c>
      <c r="E269" s="117" t="s">
        <v>18</v>
      </c>
      <c r="F269" s="117" t="s">
        <v>7470</v>
      </c>
      <c r="G269" s="117" t="s">
        <v>7470</v>
      </c>
    </row>
    <row r="270" spans="1:7">
      <c r="A270" s="117" t="s">
        <v>7609</v>
      </c>
      <c r="B270" s="117" t="s">
        <v>7829</v>
      </c>
      <c r="C270" s="117"/>
      <c r="D270" s="117" t="s">
        <v>6680</v>
      </c>
      <c r="E270" s="117" t="s">
        <v>18</v>
      </c>
      <c r="F270" s="117" t="s">
        <v>7471</v>
      </c>
      <c r="G270" s="117" t="s">
        <v>7471</v>
      </c>
    </row>
    <row r="271" spans="1:7">
      <c r="A271" s="117" t="s">
        <v>7610</v>
      </c>
      <c r="B271" s="117" t="s">
        <v>7830</v>
      </c>
      <c r="C271" s="117"/>
      <c r="D271" s="117" t="s">
        <v>6680</v>
      </c>
      <c r="E271" s="117" t="s">
        <v>18</v>
      </c>
      <c r="F271" s="117" t="s">
        <v>7472</v>
      </c>
      <c r="G271" s="117" t="s">
        <v>7472</v>
      </c>
    </row>
    <row r="272" spans="1:7">
      <c r="A272" s="117" t="s">
        <v>7611</v>
      </c>
      <c r="B272" s="117" t="s">
        <v>7831</v>
      </c>
      <c r="C272" s="117"/>
      <c r="D272" s="117" t="s">
        <v>6680</v>
      </c>
      <c r="E272" s="117" t="s">
        <v>18</v>
      </c>
      <c r="F272" s="117" t="s">
        <v>7473</v>
      </c>
      <c r="G272" s="117" t="s">
        <v>7473</v>
      </c>
    </row>
    <row r="274" spans="1:7">
      <c r="A274" s="117" t="s">
        <v>7474</v>
      </c>
      <c r="B274" s="117" t="s">
        <v>7832</v>
      </c>
      <c r="C274" s="117"/>
      <c r="D274" s="117" t="s">
        <v>6680</v>
      </c>
      <c r="E274" s="117" t="s">
        <v>18</v>
      </c>
      <c r="F274" s="117" t="s">
        <v>7486</v>
      </c>
      <c r="G274" s="117" t="s">
        <v>7486</v>
      </c>
    </row>
    <row r="275" spans="1:7">
      <c r="A275" s="117" t="s">
        <v>7475</v>
      </c>
      <c r="B275" s="117" t="s">
        <v>7833</v>
      </c>
      <c r="C275" s="117"/>
      <c r="D275" s="117" t="s">
        <v>6680</v>
      </c>
      <c r="E275" s="117" t="s">
        <v>18</v>
      </c>
      <c r="F275" s="117" t="s">
        <v>7487</v>
      </c>
      <c r="G275" s="117" t="s">
        <v>7487</v>
      </c>
    </row>
    <row r="276" spans="1:7">
      <c r="A276" s="117" t="s">
        <v>7476</v>
      </c>
      <c r="B276" s="117" t="s">
        <v>7834</v>
      </c>
      <c r="C276" s="117"/>
      <c r="D276" s="117" t="s">
        <v>6680</v>
      </c>
      <c r="E276" s="117" t="s">
        <v>18</v>
      </c>
      <c r="F276" s="117" t="s">
        <v>7488</v>
      </c>
      <c r="G276" s="117" t="s">
        <v>7488</v>
      </c>
    </row>
    <row r="277" spans="1:7">
      <c r="A277" s="117" t="s">
        <v>7477</v>
      </c>
      <c r="B277" s="117" t="s">
        <v>7835</v>
      </c>
      <c r="C277" s="117"/>
      <c r="D277" s="117" t="s">
        <v>6680</v>
      </c>
      <c r="E277" s="117" t="s">
        <v>18</v>
      </c>
      <c r="F277" s="117" t="s">
        <v>7489</v>
      </c>
      <c r="G277" s="117" t="s">
        <v>7489</v>
      </c>
    </row>
    <row r="278" spans="1:7">
      <c r="A278" s="117" t="s">
        <v>7478</v>
      </c>
      <c r="B278" s="117" t="s">
        <v>7836</v>
      </c>
      <c r="C278" s="117"/>
      <c r="D278" s="117" t="s">
        <v>6680</v>
      </c>
      <c r="E278" s="117" t="s">
        <v>18</v>
      </c>
      <c r="F278" s="117" t="s">
        <v>7490</v>
      </c>
      <c r="G278" s="117" t="s">
        <v>7490</v>
      </c>
    </row>
    <row r="279" spans="1:7">
      <c r="A279" s="117" t="s">
        <v>7479</v>
      </c>
      <c r="B279" s="117" t="s">
        <v>7837</v>
      </c>
      <c r="C279" s="117"/>
      <c r="D279" s="117" t="s">
        <v>6680</v>
      </c>
      <c r="E279" s="117" t="s">
        <v>18</v>
      </c>
      <c r="F279" s="117" t="s">
        <v>7491</v>
      </c>
      <c r="G279" s="117" t="s">
        <v>7491</v>
      </c>
    </row>
    <row r="281" spans="1:7">
      <c r="A281" s="118" t="s">
        <v>7838</v>
      </c>
      <c r="B281" s="118"/>
      <c r="C281" s="118"/>
      <c r="D281" s="118"/>
      <c r="E281" s="118"/>
      <c r="F281" s="118"/>
      <c r="G281" s="118"/>
    </row>
    <row r="282" spans="1:7" s="269" customFormat="1">
      <c r="A282" s="269" t="s">
        <v>7622</v>
      </c>
    </row>
    <row r="283" spans="1:7">
      <c r="A283" s="1" t="s">
        <v>7676</v>
      </c>
      <c r="B283" s="1" t="s">
        <v>7839</v>
      </c>
      <c r="D283" s="1" t="s">
        <v>6680</v>
      </c>
      <c r="E283" s="1" t="s">
        <v>9</v>
      </c>
      <c r="F283" s="1" t="s">
        <v>830</v>
      </c>
      <c r="G283" s="1" t="s">
        <v>830</v>
      </c>
    </row>
    <row r="284" spans="1:7">
      <c r="A284" s="1" t="s">
        <v>7677</v>
      </c>
      <c r="B284" s="1" t="s">
        <v>7840</v>
      </c>
      <c r="D284" s="1" t="s">
        <v>6680</v>
      </c>
      <c r="E284" s="1" t="s">
        <v>9</v>
      </c>
      <c r="F284" s="1" t="s">
        <v>832</v>
      </c>
      <c r="G284" s="1" t="s">
        <v>832</v>
      </c>
    </row>
    <row r="285" spans="1:7">
      <c r="A285" s="1" t="s">
        <v>7678</v>
      </c>
      <c r="B285" s="1" t="s">
        <v>7840</v>
      </c>
      <c r="D285" s="1" t="s">
        <v>6680</v>
      </c>
      <c r="E285" s="1" t="s">
        <v>9</v>
      </c>
      <c r="F285" s="1" t="s">
        <v>832</v>
      </c>
      <c r="G285" s="1" t="s">
        <v>832</v>
      </c>
    </row>
    <row r="286" spans="1:7">
      <c r="A286" s="1" t="s">
        <v>7679</v>
      </c>
      <c r="B286" s="1" t="s">
        <v>7841</v>
      </c>
      <c r="D286" s="1" t="s">
        <v>6680</v>
      </c>
      <c r="E286" s="1" t="s">
        <v>9</v>
      </c>
      <c r="F286" s="1" t="s">
        <v>7632</v>
      </c>
      <c r="G286" s="1" t="s">
        <v>7632</v>
      </c>
    </row>
    <row r="287" spans="1:7">
      <c r="A287" s="1" t="s">
        <v>7680</v>
      </c>
      <c r="B287" s="1" t="s">
        <v>7842</v>
      </c>
      <c r="D287" s="1" t="s">
        <v>6680</v>
      </c>
      <c r="E287" s="1" t="s">
        <v>9</v>
      </c>
      <c r="F287" s="1" t="s">
        <v>7633</v>
      </c>
      <c r="G287" s="1" t="s">
        <v>7633</v>
      </c>
    </row>
    <row r="288" spans="1:7" s="269" customFormat="1">
      <c r="A288" s="269" t="s">
        <v>7623</v>
      </c>
    </row>
    <row r="289" spans="1:8">
      <c r="A289" s="1" t="s">
        <v>7648</v>
      </c>
      <c r="B289" s="1" t="s">
        <v>837</v>
      </c>
      <c r="D289" s="1" t="s">
        <v>6680</v>
      </c>
      <c r="E289" s="1" t="s">
        <v>9</v>
      </c>
      <c r="F289" s="1" t="s">
        <v>836</v>
      </c>
      <c r="G289" s="1" t="s">
        <v>836</v>
      </c>
    </row>
    <row r="290" spans="1:8">
      <c r="A290" s="1" t="s">
        <v>7681</v>
      </c>
      <c r="B290" s="1" t="s">
        <v>839</v>
      </c>
      <c r="D290" s="1" t="s">
        <v>6680</v>
      </c>
      <c r="E290" s="1" t="s">
        <v>9</v>
      </c>
      <c r="F290" s="1" t="s">
        <v>838</v>
      </c>
      <c r="G290" s="1" t="s">
        <v>838</v>
      </c>
    </row>
    <row r="291" spans="1:8" s="269" customFormat="1">
      <c r="A291" s="269" t="s">
        <v>7624</v>
      </c>
    </row>
    <row r="292" spans="1:8">
      <c r="A292" s="1" t="s">
        <v>7636</v>
      </c>
      <c r="B292" s="1" t="s">
        <v>7843</v>
      </c>
      <c r="D292" s="1" t="s">
        <v>6680</v>
      </c>
      <c r="E292" s="1" t="s">
        <v>514</v>
      </c>
      <c r="F292" s="1" t="s">
        <v>842</v>
      </c>
      <c r="G292" s="1" t="s">
        <v>842</v>
      </c>
    </row>
    <row r="293" spans="1:8">
      <c r="A293" s="117" t="s">
        <v>7682</v>
      </c>
      <c r="B293" s="117" t="s">
        <v>7843</v>
      </c>
      <c r="C293" s="117"/>
      <c r="D293" s="117" t="s">
        <v>6680</v>
      </c>
      <c r="E293" s="117" t="s">
        <v>18</v>
      </c>
      <c r="F293" s="117" t="s">
        <v>7634</v>
      </c>
      <c r="G293" s="117" t="s">
        <v>7634</v>
      </c>
    </row>
    <row r="294" spans="1:8">
      <c r="A294" s="1" t="s">
        <v>7683</v>
      </c>
      <c r="B294" s="1" t="s">
        <v>7844</v>
      </c>
      <c r="D294" s="1" t="s">
        <v>6680</v>
      </c>
      <c r="E294" s="1" t="s">
        <v>514</v>
      </c>
      <c r="F294" s="1" t="s">
        <v>844</v>
      </c>
      <c r="G294" s="1" t="s">
        <v>844</v>
      </c>
    </row>
    <row r="295" spans="1:8">
      <c r="A295" s="117" t="s">
        <v>7684</v>
      </c>
      <c r="B295" s="117" t="s">
        <v>7844</v>
      </c>
      <c r="C295" s="117"/>
      <c r="D295" s="117" t="s">
        <v>6680</v>
      </c>
      <c r="E295" s="117" t="s">
        <v>18</v>
      </c>
      <c r="F295" s="117" t="s">
        <v>7635</v>
      </c>
      <c r="G295" s="117" t="s">
        <v>7635</v>
      </c>
    </row>
    <row r="296" spans="1:8" s="269" customFormat="1">
      <c r="A296" s="269" t="s">
        <v>7855</v>
      </c>
    </row>
    <row r="297" spans="1:8">
      <c r="A297" s="1" t="s">
        <v>7685</v>
      </c>
      <c r="B297" s="1" t="s">
        <v>7845</v>
      </c>
      <c r="D297" s="1" t="s">
        <v>6680</v>
      </c>
      <c r="E297" s="1" t="s">
        <v>514</v>
      </c>
      <c r="F297" s="1" t="s">
        <v>7636</v>
      </c>
      <c r="G297" s="1" t="s">
        <v>7636</v>
      </c>
      <c r="H297" s="1" t="s">
        <v>7849</v>
      </c>
    </row>
    <row r="298" spans="1:8">
      <c r="A298" s="117" t="s">
        <v>7686</v>
      </c>
      <c r="B298" s="117" t="s">
        <v>7845</v>
      </c>
      <c r="C298" s="117"/>
      <c r="D298" s="117" t="s">
        <v>6680</v>
      </c>
      <c r="E298" s="117" t="s">
        <v>18</v>
      </c>
      <c r="F298" s="117" t="s">
        <v>7637</v>
      </c>
      <c r="G298" s="117" t="s">
        <v>7637</v>
      </c>
    </row>
    <row r="299" spans="1:8" s="269" customFormat="1">
      <c r="A299" s="269" t="s">
        <v>7625</v>
      </c>
    </row>
    <row r="300" spans="1:8">
      <c r="A300" s="1" t="s">
        <v>7649</v>
      </c>
      <c r="B300" s="1" t="s">
        <v>7846</v>
      </c>
      <c r="D300" s="1" t="s">
        <v>6680</v>
      </c>
      <c r="E300" s="1" t="s">
        <v>9</v>
      </c>
      <c r="F300" s="1" t="s">
        <v>7638</v>
      </c>
      <c r="G300" s="1" t="s">
        <v>7638</v>
      </c>
      <c r="H300" s="1" t="s">
        <v>7847</v>
      </c>
    </row>
    <row r="301" spans="1:8" s="269" customFormat="1">
      <c r="A301" s="269" t="s">
        <v>7854</v>
      </c>
    </row>
    <row r="302" spans="1:8">
      <c r="A302" s="1" t="s">
        <v>7687</v>
      </c>
      <c r="B302" s="1" t="s">
        <v>7848</v>
      </c>
      <c r="D302" s="1" t="s">
        <v>6680</v>
      </c>
      <c r="E302" s="1" t="s">
        <v>514</v>
      </c>
      <c r="F302" s="1" t="s">
        <v>7636</v>
      </c>
      <c r="G302" s="1" t="s">
        <v>7636</v>
      </c>
      <c r="H302" s="1" t="s">
        <v>7849</v>
      </c>
    </row>
    <row r="303" spans="1:8">
      <c r="A303" s="1" t="s">
        <v>7650</v>
      </c>
      <c r="B303" s="1" t="s">
        <v>7851</v>
      </c>
      <c r="D303" s="1" t="s">
        <v>6680</v>
      </c>
      <c r="E303" s="1" t="s">
        <v>9</v>
      </c>
      <c r="F303" s="1" t="s">
        <v>7640</v>
      </c>
      <c r="G303" s="1" t="s">
        <v>7640</v>
      </c>
    </row>
    <row r="304" spans="1:8">
      <c r="A304" s="117" t="s">
        <v>7688</v>
      </c>
      <c r="B304" s="117" t="s">
        <v>7848</v>
      </c>
      <c r="C304" s="117"/>
      <c r="D304" s="117" t="s">
        <v>6680</v>
      </c>
      <c r="E304" s="117" t="s">
        <v>18</v>
      </c>
      <c r="F304" s="117" t="s">
        <v>7639</v>
      </c>
      <c r="G304" s="117" t="s">
        <v>7639</v>
      </c>
      <c r="H304" s="1" t="s">
        <v>7849</v>
      </c>
    </row>
    <row r="305" spans="1:8" s="269" customFormat="1">
      <c r="A305" s="269" t="s">
        <v>7853</v>
      </c>
    </row>
    <row r="306" spans="1:8">
      <c r="A306" s="1" t="s">
        <v>7689</v>
      </c>
      <c r="B306" s="1" t="s">
        <v>7850</v>
      </c>
      <c r="D306" s="1" t="s">
        <v>6680</v>
      </c>
      <c r="E306" s="1" t="s">
        <v>514</v>
      </c>
      <c r="F306" s="1" t="s">
        <v>7636</v>
      </c>
      <c r="G306" s="1" t="s">
        <v>7636</v>
      </c>
      <c r="H306" s="1" t="s">
        <v>7849</v>
      </c>
    </row>
    <row r="307" spans="1:8">
      <c r="A307" s="1" t="s">
        <v>7651</v>
      </c>
      <c r="B307" s="1" t="s">
        <v>7852</v>
      </c>
      <c r="D307" s="1" t="s">
        <v>6680</v>
      </c>
      <c r="E307" s="1" t="s">
        <v>9</v>
      </c>
      <c r="F307" s="1" t="s">
        <v>7642</v>
      </c>
      <c r="G307" s="1" t="s">
        <v>7642</v>
      </c>
    </row>
    <row r="308" spans="1:8">
      <c r="A308" s="117" t="s">
        <v>7690</v>
      </c>
      <c r="B308" s="117" t="s">
        <v>7850</v>
      </c>
      <c r="C308" s="117"/>
      <c r="D308" s="117" t="s">
        <v>6680</v>
      </c>
      <c r="E308" s="117" t="s">
        <v>18</v>
      </c>
      <c r="F308" s="117" t="s">
        <v>7641</v>
      </c>
      <c r="G308" s="117" t="s">
        <v>7641</v>
      </c>
      <c r="H308" s="1" t="s">
        <v>7849</v>
      </c>
    </row>
    <row r="309" spans="1:8" s="269" customFormat="1">
      <c r="A309" s="269" t="s">
        <v>7626</v>
      </c>
    </row>
    <row r="310" spans="1:8">
      <c r="A310" s="1" t="s">
        <v>7691</v>
      </c>
      <c r="B310" s="1" t="s">
        <v>7859</v>
      </c>
      <c r="D310" s="1" t="s">
        <v>6680</v>
      </c>
      <c r="E310" s="1" t="s">
        <v>9</v>
      </c>
      <c r="F310" s="1" t="s">
        <v>7643</v>
      </c>
      <c r="G310" s="1" t="s">
        <v>7643</v>
      </c>
    </row>
    <row r="311" spans="1:8">
      <c r="A311" s="1" t="s">
        <v>7692</v>
      </c>
      <c r="B311" s="1" t="s">
        <v>7856</v>
      </c>
      <c r="D311" s="1" t="s">
        <v>6680</v>
      </c>
      <c r="E311" s="1" t="s">
        <v>9</v>
      </c>
      <c r="F311" s="1" t="s">
        <v>7644</v>
      </c>
      <c r="G311" s="1" t="s">
        <v>7644</v>
      </c>
    </row>
    <row r="312" spans="1:8">
      <c r="A312" s="1" t="s">
        <v>7693</v>
      </c>
      <c r="B312" s="1" t="s">
        <v>7856</v>
      </c>
      <c r="D312" s="1" t="s">
        <v>6680</v>
      </c>
      <c r="E312" s="1" t="s">
        <v>9</v>
      </c>
      <c r="F312" s="1" t="s">
        <v>7645</v>
      </c>
      <c r="G312" s="1" t="s">
        <v>7645</v>
      </c>
    </row>
    <row r="313" spans="1:8">
      <c r="A313" s="1" t="s">
        <v>7694</v>
      </c>
      <c r="B313" s="1" t="s">
        <v>7857</v>
      </c>
      <c r="D313" s="1" t="s">
        <v>6680</v>
      </c>
      <c r="E313" s="1" t="s">
        <v>9</v>
      </c>
      <c r="F313" s="1" t="s">
        <v>7646</v>
      </c>
      <c r="G313" s="1" t="s">
        <v>7646</v>
      </c>
    </row>
    <row r="314" spans="1:8">
      <c r="A314" s="1" t="s">
        <v>7695</v>
      </c>
      <c r="B314" s="1" t="s">
        <v>7858</v>
      </c>
      <c r="D314" s="1" t="s">
        <v>6680</v>
      </c>
      <c r="E314" s="1" t="s">
        <v>9</v>
      </c>
      <c r="F314" s="1" t="s">
        <v>7647</v>
      </c>
      <c r="G314" s="1" t="s">
        <v>7647</v>
      </c>
    </row>
    <row r="315" spans="1:8" s="269" customFormat="1">
      <c r="A315" s="269" t="s">
        <v>7627</v>
      </c>
    </row>
    <row r="316" spans="1:8">
      <c r="A316" s="1" t="s">
        <v>7696</v>
      </c>
      <c r="B316" s="1" t="s">
        <v>7861</v>
      </c>
      <c r="D316" s="1" t="s">
        <v>6680</v>
      </c>
      <c r="E316" s="1" t="s">
        <v>9</v>
      </c>
      <c r="F316" s="1" t="s">
        <v>7648</v>
      </c>
      <c r="G316" s="1" t="s">
        <v>7648</v>
      </c>
    </row>
    <row r="317" spans="1:8">
      <c r="A317" s="1" t="s">
        <v>7697</v>
      </c>
      <c r="B317" s="1" t="s">
        <v>7860</v>
      </c>
      <c r="D317" s="1" t="s">
        <v>6680</v>
      </c>
      <c r="E317" s="1" t="s">
        <v>9</v>
      </c>
      <c r="F317" s="1" t="s">
        <v>7649</v>
      </c>
      <c r="G317" s="1" t="s">
        <v>7649</v>
      </c>
    </row>
    <row r="318" spans="1:8">
      <c r="A318" s="1" t="s">
        <v>7698</v>
      </c>
      <c r="B318" s="1" t="s">
        <v>7862</v>
      </c>
      <c r="D318" s="1" t="s">
        <v>6680</v>
      </c>
      <c r="E318" s="1" t="s">
        <v>9</v>
      </c>
      <c r="F318" s="1" t="s">
        <v>7650</v>
      </c>
      <c r="G318" s="1" t="s">
        <v>7650</v>
      </c>
    </row>
    <row r="319" spans="1:8">
      <c r="A319" s="1" t="s">
        <v>7699</v>
      </c>
      <c r="B319" s="1" t="s">
        <v>7863</v>
      </c>
      <c r="D319" s="1" t="s">
        <v>6680</v>
      </c>
      <c r="E319" s="1" t="s">
        <v>9</v>
      </c>
      <c r="F319" s="1" t="s">
        <v>7651</v>
      </c>
      <c r="G319" s="1" t="s">
        <v>7651</v>
      </c>
    </row>
    <row r="320" spans="1:8" s="269" customFormat="1">
      <c r="A320" s="269" t="s">
        <v>7628</v>
      </c>
    </row>
    <row r="321" spans="1:7">
      <c r="A321" s="1" t="s">
        <v>7700</v>
      </c>
      <c r="B321" s="1" t="s">
        <v>7868</v>
      </c>
      <c r="D321" s="1" t="s">
        <v>6680</v>
      </c>
      <c r="E321" s="1" t="s">
        <v>9</v>
      </c>
      <c r="F321" s="1" t="s">
        <v>7751</v>
      </c>
      <c r="G321" s="1" t="s">
        <v>7751</v>
      </c>
    </row>
    <row r="322" spans="1:7">
      <c r="A322" s="1" t="s">
        <v>7701</v>
      </c>
      <c r="B322" s="1" t="s">
        <v>7869</v>
      </c>
      <c r="D322" s="1" t="s">
        <v>6680</v>
      </c>
      <c r="E322" s="1" t="s">
        <v>9</v>
      </c>
      <c r="F322" s="1" t="s">
        <v>8108</v>
      </c>
      <c r="G322" s="1" t="s">
        <v>8108</v>
      </c>
    </row>
    <row r="323" spans="1:7">
      <c r="A323" s="1" t="s">
        <v>7702</v>
      </c>
      <c r="B323" s="1" t="s">
        <v>7870</v>
      </c>
      <c r="D323" s="1" t="s">
        <v>6680</v>
      </c>
      <c r="E323" s="1" t="s">
        <v>9</v>
      </c>
      <c r="F323" s="1" t="s">
        <v>7652</v>
      </c>
      <c r="G323" s="1" t="s">
        <v>7652</v>
      </c>
    </row>
    <row r="324" spans="1:7">
      <c r="A324" s="1" t="s">
        <v>7703</v>
      </c>
      <c r="B324" s="1" t="s">
        <v>7871</v>
      </c>
      <c r="D324" s="1" t="s">
        <v>6680</v>
      </c>
      <c r="E324" s="1" t="s">
        <v>9</v>
      </c>
      <c r="F324" s="1" t="s">
        <v>7753</v>
      </c>
      <c r="G324" s="1" t="s">
        <v>7753</v>
      </c>
    </row>
    <row r="325" spans="1:7" s="269" customFormat="1">
      <c r="A325" s="269" t="s">
        <v>7629</v>
      </c>
    </row>
    <row r="326" spans="1:7">
      <c r="A326" s="1" t="s">
        <v>7704</v>
      </c>
      <c r="B326" s="1" t="s">
        <v>7864</v>
      </c>
      <c r="D326" s="1" t="s">
        <v>6680</v>
      </c>
      <c r="E326" s="1" t="s">
        <v>9</v>
      </c>
      <c r="F326" s="1" t="s">
        <v>7653</v>
      </c>
      <c r="G326" s="1" t="s">
        <v>7653</v>
      </c>
    </row>
    <row r="327" spans="1:7">
      <c r="A327" s="1" t="s">
        <v>7705</v>
      </c>
      <c r="B327" s="1" t="s">
        <v>7865</v>
      </c>
      <c r="D327" s="1" t="s">
        <v>6680</v>
      </c>
      <c r="E327" s="1" t="s">
        <v>9</v>
      </c>
      <c r="F327" s="1" t="s">
        <v>7654</v>
      </c>
      <c r="G327" s="1" t="s">
        <v>7654</v>
      </c>
    </row>
    <row r="328" spans="1:7">
      <c r="A328" s="1" t="s">
        <v>7706</v>
      </c>
      <c r="B328" s="1" t="s">
        <v>7866</v>
      </c>
      <c r="D328" s="1" t="s">
        <v>6680</v>
      </c>
      <c r="E328" s="1" t="s">
        <v>9</v>
      </c>
      <c r="F328" s="1" t="s">
        <v>7655</v>
      </c>
      <c r="G328" s="1" t="s">
        <v>7655</v>
      </c>
    </row>
    <row r="329" spans="1:7">
      <c r="A329" s="1" t="s">
        <v>8101</v>
      </c>
      <c r="B329" s="1" t="s">
        <v>7867</v>
      </c>
      <c r="D329" s="1" t="s">
        <v>6680</v>
      </c>
      <c r="E329" s="1" t="s">
        <v>9</v>
      </c>
      <c r="F329" s="1" t="s">
        <v>7656</v>
      </c>
      <c r="G329" s="1" t="s">
        <v>7656</v>
      </c>
    </row>
    <row r="330" spans="1:7" s="269" customFormat="1">
      <c r="A330" s="269" t="s">
        <v>7630</v>
      </c>
    </row>
    <row r="331" spans="1:7">
      <c r="A331" s="1" t="s">
        <v>7707</v>
      </c>
      <c r="B331" s="1" t="s">
        <v>7872</v>
      </c>
      <c r="D331" s="1" t="s">
        <v>6680</v>
      </c>
      <c r="E331" s="1" t="s">
        <v>9</v>
      </c>
      <c r="F331" s="1" t="s">
        <v>7752</v>
      </c>
      <c r="G331" s="1" t="s">
        <v>7752</v>
      </c>
    </row>
    <row r="332" spans="1:7">
      <c r="A332" s="1" t="s">
        <v>7708</v>
      </c>
      <c r="B332" s="1" t="s">
        <v>7873</v>
      </c>
      <c r="D332" s="1" t="s">
        <v>6680</v>
      </c>
      <c r="E332" s="1" t="s">
        <v>9</v>
      </c>
      <c r="F332" s="1" t="s">
        <v>7752</v>
      </c>
      <c r="G332" s="1" t="s">
        <v>7752</v>
      </c>
    </row>
    <row r="333" spans="1:7">
      <c r="A333" s="1" t="s">
        <v>7709</v>
      </c>
      <c r="B333" s="1" t="s">
        <v>7874</v>
      </c>
      <c r="D333" s="1" t="s">
        <v>6680</v>
      </c>
      <c r="E333" s="1" t="s">
        <v>9</v>
      </c>
      <c r="F333" s="1" t="s">
        <v>7657</v>
      </c>
      <c r="G333" s="1" t="s">
        <v>7657</v>
      </c>
    </row>
    <row r="334" spans="1:7">
      <c r="A334" s="1" t="s">
        <v>8102</v>
      </c>
      <c r="B334" s="1" t="s">
        <v>8103</v>
      </c>
      <c r="D334" s="1" t="s">
        <v>6680</v>
      </c>
      <c r="E334" s="1" t="s">
        <v>9</v>
      </c>
      <c r="F334" s="1" t="s">
        <v>8104</v>
      </c>
      <c r="G334" s="1" t="s">
        <v>8104</v>
      </c>
    </row>
    <row r="335" spans="1:7" s="269" customFormat="1">
      <c r="A335" s="269" t="s">
        <v>7621</v>
      </c>
    </row>
    <row r="336" spans="1:7">
      <c r="A336" s="1" t="s">
        <v>7710</v>
      </c>
      <c r="B336" s="1" t="s">
        <v>7875</v>
      </c>
      <c r="D336" s="1" t="s">
        <v>6680</v>
      </c>
      <c r="E336" s="1" t="s">
        <v>9</v>
      </c>
      <c r="F336" s="1" t="s">
        <v>7658</v>
      </c>
      <c r="G336" s="1" t="s">
        <v>7658</v>
      </c>
    </row>
    <row r="337" spans="1:7">
      <c r="A337" s="1" t="s">
        <v>7711</v>
      </c>
      <c r="B337" s="1" t="s">
        <v>7876</v>
      </c>
      <c r="D337" s="1" t="s">
        <v>6680</v>
      </c>
      <c r="E337" s="1" t="s">
        <v>9</v>
      </c>
      <c r="F337" s="1" t="s">
        <v>7659</v>
      </c>
      <c r="G337" s="1" t="s">
        <v>7659</v>
      </c>
    </row>
    <row r="338" spans="1:7">
      <c r="A338" s="1" t="s">
        <v>7712</v>
      </c>
      <c r="B338" s="1" t="s">
        <v>7877</v>
      </c>
      <c r="D338" s="1" t="s">
        <v>6680</v>
      </c>
      <c r="E338" s="1" t="s">
        <v>9</v>
      </c>
      <c r="F338" s="1" t="s">
        <v>7660</v>
      </c>
      <c r="G338" s="1" t="s">
        <v>7660</v>
      </c>
    </row>
    <row r="339" spans="1:7">
      <c r="A339" s="1" t="s">
        <v>8105</v>
      </c>
      <c r="B339" s="1" t="s">
        <v>8106</v>
      </c>
      <c r="D339" s="1" t="s">
        <v>6680</v>
      </c>
      <c r="E339" s="1" t="s">
        <v>9</v>
      </c>
      <c r="F339" s="1" t="s">
        <v>8107</v>
      </c>
      <c r="G339" s="1" t="s">
        <v>8107</v>
      </c>
    </row>
    <row r="340" spans="1:7">
      <c r="A340" s="118" t="s">
        <v>7631</v>
      </c>
      <c r="B340" s="118"/>
      <c r="C340" s="118"/>
      <c r="D340" s="118"/>
      <c r="E340" s="118"/>
      <c r="F340" s="118"/>
      <c r="G340" s="118"/>
    </row>
    <row r="341" spans="1:7" s="269" customFormat="1">
      <c r="A341" s="269" t="s">
        <v>7890</v>
      </c>
    </row>
    <row r="342" spans="1:7">
      <c r="A342" s="1" t="s">
        <v>7713</v>
      </c>
      <c r="B342" s="1" t="s">
        <v>7878</v>
      </c>
      <c r="D342" s="1" t="s">
        <v>6680</v>
      </c>
      <c r="E342" s="1" t="s">
        <v>9</v>
      </c>
      <c r="F342" s="1" t="s">
        <v>7661</v>
      </c>
      <c r="G342" s="1" t="s">
        <v>7661</v>
      </c>
    </row>
    <row r="343" spans="1:7">
      <c r="A343" s="1" t="s">
        <v>7714</v>
      </c>
      <c r="B343" s="1" t="s">
        <v>7879</v>
      </c>
      <c r="D343" s="1" t="s">
        <v>6680</v>
      </c>
      <c r="E343" s="1" t="s">
        <v>9</v>
      </c>
      <c r="F343" s="1" t="s">
        <v>7662</v>
      </c>
      <c r="G343" s="1" t="s">
        <v>7662</v>
      </c>
    </row>
    <row r="344" spans="1:7">
      <c r="A344" s="1" t="s">
        <v>7715</v>
      </c>
      <c r="B344" s="1" t="s">
        <v>7880</v>
      </c>
      <c r="D344" s="1" t="s">
        <v>6680</v>
      </c>
      <c r="E344" s="1" t="s">
        <v>9</v>
      </c>
      <c r="F344" s="1" t="s">
        <v>7663</v>
      </c>
      <c r="G344" s="1" t="s">
        <v>7663</v>
      </c>
    </row>
    <row r="345" spans="1:7">
      <c r="A345" s="1" t="s">
        <v>7716</v>
      </c>
      <c r="B345" s="1" t="s">
        <v>7885</v>
      </c>
      <c r="D345" s="1" t="s">
        <v>6680</v>
      </c>
      <c r="E345" s="1" t="s">
        <v>9</v>
      </c>
      <c r="F345" s="270" t="s">
        <v>7766</v>
      </c>
      <c r="G345" s="1" t="s">
        <v>7765</v>
      </c>
    </row>
    <row r="346" spans="1:7">
      <c r="A346" s="117" t="s">
        <v>7717</v>
      </c>
      <c r="B346" s="117" t="s">
        <v>7878</v>
      </c>
      <c r="C346" s="117"/>
      <c r="D346" s="117" t="s">
        <v>6680</v>
      </c>
      <c r="E346" s="117" t="s">
        <v>18</v>
      </c>
      <c r="F346" s="117" t="s">
        <v>7664</v>
      </c>
      <c r="G346" s="117" t="s">
        <v>7664</v>
      </c>
    </row>
    <row r="347" spans="1:7">
      <c r="A347" s="117" t="s">
        <v>7718</v>
      </c>
      <c r="B347" s="117" t="s">
        <v>7880</v>
      </c>
      <c r="C347" s="117"/>
      <c r="D347" s="117" t="s">
        <v>6680</v>
      </c>
      <c r="E347" s="117" t="s">
        <v>18</v>
      </c>
      <c r="F347" s="117" t="s">
        <v>7665</v>
      </c>
      <c r="G347" s="117" t="s">
        <v>7665</v>
      </c>
    </row>
    <row r="348" spans="1:7" s="269" customFormat="1">
      <c r="A348" s="269" t="s">
        <v>7891</v>
      </c>
    </row>
    <row r="349" spans="1:7">
      <c r="A349" s="1" t="s">
        <v>7719</v>
      </c>
      <c r="B349" s="1" t="s">
        <v>7881</v>
      </c>
      <c r="D349" s="1" t="s">
        <v>6680</v>
      </c>
      <c r="E349" s="1" t="s">
        <v>9</v>
      </c>
      <c r="F349" s="1" t="s">
        <v>7666</v>
      </c>
      <c r="G349" s="1" t="s">
        <v>7666</v>
      </c>
    </row>
    <row r="350" spans="1:7">
      <c r="A350" s="1" t="s">
        <v>7720</v>
      </c>
      <c r="B350" s="1" t="s">
        <v>7882</v>
      </c>
      <c r="D350" s="1" t="s">
        <v>6680</v>
      </c>
      <c r="E350" s="1" t="s">
        <v>9</v>
      </c>
      <c r="F350" s="1" t="s">
        <v>7667</v>
      </c>
      <c r="G350" s="1" t="s">
        <v>7667</v>
      </c>
    </row>
    <row r="351" spans="1:7">
      <c r="A351" s="1" t="s">
        <v>7721</v>
      </c>
      <c r="B351" s="1" t="s">
        <v>7883</v>
      </c>
      <c r="D351" s="1" t="s">
        <v>6680</v>
      </c>
      <c r="E351" s="1" t="s">
        <v>9</v>
      </c>
      <c r="F351" s="1" t="s">
        <v>7668</v>
      </c>
      <c r="G351" s="1" t="s">
        <v>7668</v>
      </c>
    </row>
    <row r="352" spans="1:7">
      <c r="A352" s="1" t="s">
        <v>7722</v>
      </c>
      <c r="B352" s="1" t="s">
        <v>7884</v>
      </c>
      <c r="D352" s="1" t="s">
        <v>6680</v>
      </c>
      <c r="E352" s="1" t="s">
        <v>9</v>
      </c>
      <c r="F352" s="1" t="s">
        <v>7669</v>
      </c>
      <c r="G352" s="1" t="s">
        <v>7669</v>
      </c>
    </row>
    <row r="353" spans="1:7">
      <c r="A353" s="117" t="s">
        <v>7723</v>
      </c>
      <c r="B353" s="117" t="s">
        <v>7881</v>
      </c>
      <c r="C353" s="117"/>
      <c r="D353" s="117" t="s">
        <v>6680</v>
      </c>
      <c r="E353" s="117" t="s">
        <v>18</v>
      </c>
      <c r="F353" s="117" t="s">
        <v>7670</v>
      </c>
      <c r="G353" s="117" t="s">
        <v>7670</v>
      </c>
    </row>
    <row r="354" spans="1:7">
      <c r="A354" s="117" t="s">
        <v>7724</v>
      </c>
      <c r="B354" s="117" t="s">
        <v>7883</v>
      </c>
      <c r="C354" s="117"/>
      <c r="D354" s="117" t="s">
        <v>6680</v>
      </c>
      <c r="E354" s="117" t="s">
        <v>18</v>
      </c>
      <c r="F354" s="117" t="s">
        <v>7671</v>
      </c>
      <c r="G354" s="117" t="s">
        <v>7671</v>
      </c>
    </row>
    <row r="355" spans="1:7" s="269" customFormat="1">
      <c r="A355" s="269" t="s">
        <v>7892</v>
      </c>
    </row>
    <row r="356" spans="1:7">
      <c r="A356" s="1" t="s">
        <v>7725</v>
      </c>
      <c r="B356" s="1" t="s">
        <v>7886</v>
      </c>
      <c r="D356" s="1" t="s">
        <v>6680</v>
      </c>
      <c r="E356" s="1" t="s">
        <v>9</v>
      </c>
      <c r="F356" s="1" t="s">
        <v>7672</v>
      </c>
      <c r="G356" s="1" t="s">
        <v>7672</v>
      </c>
    </row>
    <row r="357" spans="1:7">
      <c r="A357" s="1" t="s">
        <v>7726</v>
      </c>
      <c r="B357" s="1" t="s">
        <v>7887</v>
      </c>
      <c r="D357" s="1" t="s">
        <v>6680</v>
      </c>
      <c r="E357" s="1" t="s">
        <v>9</v>
      </c>
      <c r="F357" s="1" t="s">
        <v>7673</v>
      </c>
      <c r="G357" s="1" t="s">
        <v>7673</v>
      </c>
    </row>
    <row r="358" spans="1:7">
      <c r="A358" s="1" t="s">
        <v>7727</v>
      </c>
      <c r="B358" s="1" t="s">
        <v>7888</v>
      </c>
      <c r="D358" s="1" t="s">
        <v>6680</v>
      </c>
      <c r="E358" s="1" t="s">
        <v>9</v>
      </c>
      <c r="F358" s="1" t="s">
        <v>7673</v>
      </c>
      <c r="G358" s="1" t="s">
        <v>7673</v>
      </c>
    </row>
    <row r="359" spans="1:7">
      <c r="A359" s="1" t="s">
        <v>7728</v>
      </c>
      <c r="B359" s="1" t="s">
        <v>7889</v>
      </c>
      <c r="D359" s="1" t="s">
        <v>6680</v>
      </c>
      <c r="E359" s="1" t="s">
        <v>13</v>
      </c>
      <c r="F359" s="3">
        <v>1</v>
      </c>
      <c r="G359" s="3">
        <v>1</v>
      </c>
    </row>
    <row r="360" spans="1:7">
      <c r="A360" s="117" t="s">
        <v>7729</v>
      </c>
      <c r="B360" s="117" t="s">
        <v>7886</v>
      </c>
      <c r="C360" s="117"/>
      <c r="D360" s="117" t="s">
        <v>6680</v>
      </c>
      <c r="E360" s="117" t="s">
        <v>18</v>
      </c>
      <c r="F360" s="117" t="s">
        <v>7674</v>
      </c>
      <c r="G360" s="117" t="s">
        <v>7674</v>
      </c>
    </row>
    <row r="361" spans="1:7">
      <c r="A361" s="117" t="s">
        <v>7730</v>
      </c>
      <c r="B361" s="117" t="s">
        <v>7888</v>
      </c>
      <c r="C361" s="117"/>
      <c r="D361" s="117" t="s">
        <v>6680</v>
      </c>
      <c r="E361" s="117" t="s">
        <v>18</v>
      </c>
      <c r="F361" s="117" t="s">
        <v>7675</v>
      </c>
      <c r="G361" s="117" t="s">
        <v>7675</v>
      </c>
    </row>
    <row r="362" spans="1:7" s="269" customFormat="1">
      <c r="A362" s="269" t="s">
        <v>7893</v>
      </c>
    </row>
    <row r="363" spans="1:7">
      <c r="A363" s="1" t="s">
        <v>7740</v>
      </c>
      <c r="B363" s="1" t="s">
        <v>7894</v>
      </c>
      <c r="D363" s="1" t="s">
        <v>6680</v>
      </c>
      <c r="E363" s="1" t="s">
        <v>9</v>
      </c>
      <c r="F363" s="1" t="s">
        <v>7731</v>
      </c>
      <c r="G363" s="1" t="s">
        <v>7731</v>
      </c>
    </row>
    <row r="364" spans="1:7">
      <c r="A364" s="1" t="s">
        <v>7733</v>
      </c>
      <c r="B364" s="1" t="s">
        <v>7895</v>
      </c>
      <c r="D364" s="1" t="s">
        <v>6680</v>
      </c>
      <c r="E364" s="1" t="s">
        <v>13</v>
      </c>
      <c r="F364" s="1" t="s">
        <v>7732</v>
      </c>
      <c r="G364" s="1" t="s">
        <v>7732</v>
      </c>
    </row>
    <row r="365" spans="1:7">
      <c r="A365" s="1" t="s">
        <v>7741</v>
      </c>
      <c r="B365" s="1" t="s">
        <v>7896</v>
      </c>
      <c r="D365" s="1" t="s">
        <v>6680</v>
      </c>
      <c r="E365" s="1" t="s">
        <v>9</v>
      </c>
      <c r="F365" s="1" t="s">
        <v>7735</v>
      </c>
      <c r="G365" s="1" t="s">
        <v>7735</v>
      </c>
    </row>
    <row r="366" spans="1:7">
      <c r="A366" s="1" t="s">
        <v>7734</v>
      </c>
      <c r="B366" s="1" t="s">
        <v>7897</v>
      </c>
      <c r="D366" s="1" t="s">
        <v>6680</v>
      </c>
      <c r="E366" s="1" t="s">
        <v>13</v>
      </c>
      <c r="F366" s="3">
        <v>1</v>
      </c>
      <c r="G366" s="3">
        <v>1</v>
      </c>
    </row>
    <row r="367" spans="1:7">
      <c r="A367" s="117" t="s">
        <v>7742</v>
      </c>
      <c r="B367" s="117" t="s">
        <v>7894</v>
      </c>
      <c r="C367" s="117"/>
      <c r="D367" s="117" t="s">
        <v>6680</v>
      </c>
      <c r="E367" s="117" t="s">
        <v>18</v>
      </c>
      <c r="F367" s="117" t="s">
        <v>7736</v>
      </c>
      <c r="G367" s="117" t="s">
        <v>7736</v>
      </c>
    </row>
    <row r="368" spans="1:7">
      <c r="A368" s="117" t="s">
        <v>7743</v>
      </c>
      <c r="B368" s="117" t="s">
        <v>7896</v>
      </c>
      <c r="C368" s="117"/>
      <c r="D368" s="117" t="s">
        <v>6680</v>
      </c>
      <c r="E368" s="117" t="s">
        <v>18</v>
      </c>
      <c r="F368" s="117" t="s">
        <v>7737</v>
      </c>
      <c r="G368" s="117" t="s">
        <v>7737</v>
      </c>
    </row>
    <row r="369" spans="1:7" s="269" customFormat="1">
      <c r="A369" s="269" t="s">
        <v>7898</v>
      </c>
    </row>
    <row r="370" spans="1:7">
      <c r="A370" s="1" t="s">
        <v>7744</v>
      </c>
      <c r="B370" s="1" t="s">
        <v>7899</v>
      </c>
      <c r="D370" s="1" t="s">
        <v>6680</v>
      </c>
      <c r="E370" s="1" t="s">
        <v>9</v>
      </c>
      <c r="F370" s="1" t="s">
        <v>7738</v>
      </c>
      <c r="G370" s="1" t="s">
        <v>7738</v>
      </c>
    </row>
    <row r="371" spans="1:7">
      <c r="A371" s="1" t="s">
        <v>7745</v>
      </c>
      <c r="B371" s="1" t="s">
        <v>7901</v>
      </c>
      <c r="D371" s="1" t="s">
        <v>6680</v>
      </c>
      <c r="E371" s="1" t="s">
        <v>9</v>
      </c>
      <c r="F371" s="1" t="s">
        <v>7756</v>
      </c>
      <c r="G371" s="1" t="s">
        <v>7756</v>
      </c>
    </row>
    <row r="372" spans="1:7">
      <c r="A372" s="1" t="s">
        <v>7746</v>
      </c>
      <c r="B372" s="1" t="s">
        <v>7900</v>
      </c>
      <c r="D372" s="1" t="s">
        <v>6680</v>
      </c>
      <c r="E372" s="1" t="s">
        <v>9</v>
      </c>
      <c r="F372" s="1" t="s">
        <v>7757</v>
      </c>
      <c r="G372" s="1" t="s">
        <v>7757</v>
      </c>
    </row>
    <row r="373" spans="1:7">
      <c r="A373" s="117" t="s">
        <v>7747</v>
      </c>
      <c r="B373" s="117" t="s">
        <v>7900</v>
      </c>
      <c r="C373" s="117"/>
      <c r="D373" s="117" t="s">
        <v>6680</v>
      </c>
      <c r="E373" s="117" t="s">
        <v>18</v>
      </c>
      <c r="F373" s="117" t="s">
        <v>7758</v>
      </c>
      <c r="G373" s="117" t="s">
        <v>7758</v>
      </c>
    </row>
    <row r="374" spans="1:7">
      <c r="A374" s="1" t="s">
        <v>7748</v>
      </c>
      <c r="B374" s="1" t="s">
        <v>7902</v>
      </c>
      <c r="D374" s="1" t="s">
        <v>6680</v>
      </c>
      <c r="E374" s="1" t="s">
        <v>9</v>
      </c>
      <c r="F374" s="1" t="s">
        <v>7759</v>
      </c>
      <c r="G374" s="1" t="s">
        <v>7759</v>
      </c>
    </row>
    <row r="375" spans="1:7">
      <c r="A375" s="1" t="s">
        <v>7749</v>
      </c>
      <c r="B375" s="1" t="s">
        <v>7903</v>
      </c>
      <c r="D375" s="1" t="s">
        <v>6680</v>
      </c>
      <c r="E375" s="1" t="s">
        <v>9</v>
      </c>
      <c r="F375" s="1" t="s">
        <v>7760</v>
      </c>
      <c r="G375" s="1" t="s">
        <v>7760</v>
      </c>
    </row>
    <row r="376" spans="1:7">
      <c r="A376" s="1" t="s">
        <v>7906</v>
      </c>
      <c r="B376" s="1" t="s">
        <v>7903</v>
      </c>
      <c r="D376" s="1" t="s">
        <v>6680</v>
      </c>
      <c r="E376" s="1" t="s">
        <v>9</v>
      </c>
      <c r="F376" s="1" t="s">
        <v>7760</v>
      </c>
      <c r="G376" s="1" t="s">
        <v>7760</v>
      </c>
    </row>
    <row r="377" spans="1:7">
      <c r="A377" s="1" t="s">
        <v>7905</v>
      </c>
      <c r="B377" s="1" t="s">
        <v>7904</v>
      </c>
      <c r="D377" s="1" t="s">
        <v>6680</v>
      </c>
      <c r="E377" s="1" t="s">
        <v>9</v>
      </c>
      <c r="F377" s="1" t="s">
        <v>7761</v>
      </c>
      <c r="G377" s="1" t="s">
        <v>7761</v>
      </c>
    </row>
    <row r="378" spans="1:7">
      <c r="A378" s="1" t="s">
        <v>7750</v>
      </c>
      <c r="B378" s="1" t="s">
        <v>7907</v>
      </c>
      <c r="D378" s="1" t="s">
        <v>6680</v>
      </c>
      <c r="E378" s="1" t="s">
        <v>9</v>
      </c>
      <c r="F378" s="1" t="s">
        <v>7739</v>
      </c>
      <c r="G378" s="1" t="s">
        <v>7739</v>
      </c>
    </row>
    <row r="379" spans="1:7">
      <c r="A379" s="1" t="s">
        <v>7908</v>
      </c>
      <c r="B379" s="1" t="s">
        <v>7907</v>
      </c>
      <c r="D379" s="1" t="s">
        <v>6680</v>
      </c>
      <c r="E379" s="1" t="s">
        <v>9</v>
      </c>
      <c r="F379" s="1" t="s">
        <v>7911</v>
      </c>
      <c r="G379" s="1" t="s">
        <v>7911</v>
      </c>
    </row>
    <row r="380" spans="1:7">
      <c r="A380" s="1" t="s">
        <v>7909</v>
      </c>
      <c r="B380" s="1" t="s">
        <v>7910</v>
      </c>
      <c r="D380" s="1" t="s">
        <v>6680</v>
      </c>
      <c r="E380" s="1" t="s">
        <v>9</v>
      </c>
      <c r="F380" s="1" t="s">
        <v>8086</v>
      </c>
      <c r="G380" s="1" t="s">
        <v>8086</v>
      </c>
    </row>
    <row r="383" spans="1:7" s="281" customFormat="1">
      <c r="A383" s="281" t="s">
        <v>7941</v>
      </c>
    </row>
    <row r="384" spans="1:7">
      <c r="A384" s="1" t="s">
        <v>8091</v>
      </c>
      <c r="B384" s="1" t="s">
        <v>8092</v>
      </c>
      <c r="C384" s="1" t="s">
        <v>8644</v>
      </c>
      <c r="D384" s="1" t="s">
        <v>8642</v>
      </c>
      <c r="E384" s="1" t="s">
        <v>18</v>
      </c>
      <c r="F384" s="1" t="s">
        <v>8096</v>
      </c>
      <c r="G384" s="1" t="s">
        <v>8096</v>
      </c>
    </row>
    <row r="385" spans="1:7">
      <c r="A385" s="1" t="s">
        <v>8093</v>
      </c>
      <c r="B385" s="1" t="s">
        <v>8094</v>
      </c>
      <c r="C385" s="1" t="s">
        <v>8644</v>
      </c>
      <c r="D385" s="1" t="s">
        <v>8642</v>
      </c>
      <c r="E385" s="1" t="s">
        <v>18</v>
      </c>
      <c r="F385" s="1" t="s">
        <v>8095</v>
      </c>
      <c r="G385" s="1" t="s">
        <v>8095</v>
      </c>
    </row>
    <row r="386" spans="1:7">
      <c r="A386" s="1" t="s">
        <v>8225</v>
      </c>
      <c r="B386" s="1" t="s">
        <v>8237</v>
      </c>
      <c r="C386" s="1" t="s">
        <v>8644</v>
      </c>
      <c r="D386" s="1" t="s">
        <v>8642</v>
      </c>
      <c r="E386" s="1" t="s">
        <v>9</v>
      </c>
      <c r="F386" s="3">
        <v>2018</v>
      </c>
      <c r="G386" s="3">
        <v>2018</v>
      </c>
    </row>
    <row r="387" spans="1:7">
      <c r="A387" s="1" t="s">
        <v>8226</v>
      </c>
      <c r="B387" s="1" t="s">
        <v>8238</v>
      </c>
      <c r="C387" s="1" t="s">
        <v>8644</v>
      </c>
      <c r="D387" s="1" t="s">
        <v>8642</v>
      </c>
      <c r="E387" s="1" t="s">
        <v>9</v>
      </c>
      <c r="F387" s="3">
        <v>2030</v>
      </c>
      <c r="G387" s="3">
        <v>2030</v>
      </c>
    </row>
    <row r="388" spans="1:7">
      <c r="A388" s="1" t="s">
        <v>8227</v>
      </c>
      <c r="B388" s="1" t="s">
        <v>8239</v>
      </c>
      <c r="C388" s="1" t="s">
        <v>8644</v>
      </c>
      <c r="D388" s="1" t="s">
        <v>8642</v>
      </c>
      <c r="E388" s="1" t="s">
        <v>9</v>
      </c>
      <c r="F388" s="1" t="s">
        <v>666</v>
      </c>
      <c r="G388" s="1" t="s">
        <v>666</v>
      </c>
    </row>
    <row r="389" spans="1:7">
      <c r="A389" s="1" t="s">
        <v>8228</v>
      </c>
      <c r="B389" s="1" t="s">
        <v>8240</v>
      </c>
      <c r="C389" s="1" t="s">
        <v>8644</v>
      </c>
      <c r="D389" s="1" t="s">
        <v>8642</v>
      </c>
      <c r="E389" s="1" t="s">
        <v>9</v>
      </c>
      <c r="F389" s="1" t="s">
        <v>506</v>
      </c>
      <c r="G389" s="1" t="s">
        <v>506</v>
      </c>
    </row>
    <row r="390" spans="1:7">
      <c r="A390" s="1" t="s">
        <v>8229</v>
      </c>
      <c r="B390" s="1" t="s">
        <v>8241</v>
      </c>
      <c r="C390" s="1" t="s">
        <v>8644</v>
      </c>
      <c r="D390" s="1" t="s">
        <v>8642</v>
      </c>
      <c r="E390" t="s">
        <v>514</v>
      </c>
      <c r="F390" s="1" t="s">
        <v>745</v>
      </c>
      <c r="G390" s="1" t="s">
        <v>745</v>
      </c>
    </row>
    <row r="391" spans="1:7">
      <c r="A391" s="1" t="s">
        <v>8230</v>
      </c>
      <c r="B391" s="1" t="s">
        <v>8242</v>
      </c>
      <c r="C391" s="1" t="s">
        <v>8644</v>
      </c>
      <c r="D391" s="1" t="s">
        <v>8642</v>
      </c>
      <c r="E391" t="s">
        <v>514</v>
      </c>
      <c r="F391" s="1" t="s">
        <v>515</v>
      </c>
      <c r="G391" s="1" t="s">
        <v>515</v>
      </c>
    </row>
    <row r="392" spans="1:7">
      <c r="A392" s="1" t="s">
        <v>8231</v>
      </c>
      <c r="B392" s="1" t="s">
        <v>8243</v>
      </c>
      <c r="C392" s="1" t="s">
        <v>8644</v>
      </c>
      <c r="D392" s="1" t="s">
        <v>8642</v>
      </c>
      <c r="E392" s="1" t="s">
        <v>9</v>
      </c>
      <c r="F392" s="1" t="s">
        <v>690</v>
      </c>
      <c r="G392" s="1" t="s">
        <v>690</v>
      </c>
    </row>
    <row r="393" spans="1:7">
      <c r="A393" s="1" t="s">
        <v>8232</v>
      </c>
      <c r="B393" s="1" t="s">
        <v>8247</v>
      </c>
      <c r="C393" s="1" t="s">
        <v>8644</v>
      </c>
      <c r="D393" s="1" t="s">
        <v>8642</v>
      </c>
      <c r="E393" s="1" t="s">
        <v>9</v>
      </c>
      <c r="F393" s="1" t="s">
        <v>542</v>
      </c>
      <c r="G393" s="1" t="s">
        <v>542</v>
      </c>
    </row>
    <row r="394" spans="1:7">
      <c r="A394" s="1" t="s">
        <v>8233</v>
      </c>
      <c r="B394" s="1" t="s">
        <v>8244</v>
      </c>
      <c r="C394" s="1" t="s">
        <v>8644</v>
      </c>
      <c r="D394" s="1" t="s">
        <v>8642</v>
      </c>
      <c r="E394" s="1" t="s">
        <v>9</v>
      </c>
      <c r="F394" s="1" t="s">
        <v>684</v>
      </c>
      <c r="G394" s="1" t="s">
        <v>684</v>
      </c>
    </row>
    <row r="395" spans="1:7">
      <c r="A395" s="1" t="s">
        <v>8234</v>
      </c>
      <c r="B395" s="1" t="s">
        <v>8248</v>
      </c>
      <c r="C395" s="1" t="s">
        <v>8644</v>
      </c>
      <c r="D395" s="1" t="s">
        <v>8642</v>
      </c>
      <c r="E395" s="1" t="s">
        <v>9</v>
      </c>
      <c r="F395" t="s">
        <v>540</v>
      </c>
      <c r="G395" t="s">
        <v>540</v>
      </c>
    </row>
    <row r="396" spans="1:7">
      <c r="A396" s="1" t="s">
        <v>8235</v>
      </c>
      <c r="B396" s="1" t="s">
        <v>8245</v>
      </c>
      <c r="C396" s="1" t="s">
        <v>8644</v>
      </c>
      <c r="D396" s="1" t="s">
        <v>8642</v>
      </c>
      <c r="E396" s="1" t="s">
        <v>9</v>
      </c>
      <c r="F396" s="1" t="s">
        <v>8249</v>
      </c>
      <c r="G396" s="1" t="s">
        <v>8249</v>
      </c>
    </row>
    <row r="397" spans="1:7">
      <c r="A397" s="1" t="s">
        <v>8236</v>
      </c>
      <c r="B397" s="1" t="s">
        <v>8246</v>
      </c>
      <c r="C397" s="1" t="s">
        <v>8644</v>
      </c>
      <c r="D397" s="1" t="s">
        <v>8642</v>
      </c>
      <c r="E397" t="s">
        <v>514</v>
      </c>
      <c r="F397" s="273">
        <v>45</v>
      </c>
      <c r="G397" s="273">
        <v>45</v>
      </c>
    </row>
    <row r="398" spans="1:7">
      <c r="A398" s="1" t="s">
        <v>8294</v>
      </c>
      <c r="B398" s="1" t="s">
        <v>7493</v>
      </c>
      <c r="C398" s="1" t="s">
        <v>8644</v>
      </c>
      <c r="D398" s="1" t="s">
        <v>8642</v>
      </c>
      <c r="E398" s="1" t="s">
        <v>9</v>
      </c>
      <c r="F398" s="273">
        <v>20</v>
      </c>
      <c r="G398" s="273">
        <v>20</v>
      </c>
    </row>
    <row r="399" spans="1:7">
      <c r="E399" s="273"/>
      <c r="F399" s="273"/>
    </row>
    <row r="400" spans="1:7">
      <c r="A400" s="1" t="s">
        <v>7942</v>
      </c>
      <c r="B400" s="1" t="s">
        <v>667</v>
      </c>
      <c r="D400" s="1" t="s">
        <v>8642</v>
      </c>
      <c r="E400" s="1" t="s">
        <v>9</v>
      </c>
      <c r="F400" s="1" t="s">
        <v>6858</v>
      </c>
      <c r="G400" s="1" t="s">
        <v>6858</v>
      </c>
    </row>
    <row r="401" spans="1:7">
      <c r="A401" s="1" t="s">
        <v>7943</v>
      </c>
      <c r="B401" s="1" t="s">
        <v>507</v>
      </c>
      <c r="D401" s="1" t="s">
        <v>8642</v>
      </c>
      <c r="E401" s="1" t="s">
        <v>9</v>
      </c>
      <c r="F401" s="1" t="s">
        <v>6881</v>
      </c>
      <c r="G401" s="1" t="s">
        <v>6881</v>
      </c>
    </row>
    <row r="402" spans="1:7">
      <c r="A402" s="1" t="s">
        <v>7944</v>
      </c>
      <c r="B402" s="1" t="s">
        <v>7959</v>
      </c>
      <c r="D402" s="1" t="s">
        <v>8642</v>
      </c>
      <c r="E402" s="1" t="s">
        <v>9</v>
      </c>
      <c r="F402" s="1" t="s">
        <v>7956</v>
      </c>
      <c r="G402" s="1" t="s">
        <v>7956</v>
      </c>
    </row>
    <row r="403" spans="1:7">
      <c r="A403" s="1" t="s">
        <v>7945</v>
      </c>
      <c r="B403" s="1" t="s">
        <v>7958</v>
      </c>
      <c r="D403" s="1" t="s">
        <v>8642</v>
      </c>
      <c r="E403" s="1" t="s">
        <v>514</v>
      </c>
      <c r="F403" s="1" t="s">
        <v>745</v>
      </c>
      <c r="G403" s="1" t="s">
        <v>745</v>
      </c>
    </row>
    <row r="404" spans="1:7">
      <c r="A404" s="1" t="s">
        <v>7946</v>
      </c>
      <c r="B404" s="1" t="s">
        <v>7957</v>
      </c>
      <c r="D404" s="1" t="s">
        <v>8642</v>
      </c>
      <c r="E404" s="1" t="s">
        <v>514</v>
      </c>
      <c r="F404" s="1" t="s">
        <v>515</v>
      </c>
      <c r="G404" s="1" t="s">
        <v>515</v>
      </c>
    </row>
    <row r="405" spans="1:7">
      <c r="A405" s="1" t="s">
        <v>8143</v>
      </c>
      <c r="B405" s="1" t="s">
        <v>8141</v>
      </c>
      <c r="D405" s="1" t="s">
        <v>8642</v>
      </c>
      <c r="E405" s="1" t="s">
        <v>9</v>
      </c>
      <c r="F405" s="1" t="s">
        <v>8142</v>
      </c>
      <c r="G405" s="1" t="s">
        <v>8142</v>
      </c>
    </row>
    <row r="406" spans="1:7">
      <c r="A406" s="1" t="s">
        <v>8144</v>
      </c>
      <c r="B406" s="1" t="s">
        <v>8145</v>
      </c>
      <c r="D406" s="1" t="s">
        <v>8642</v>
      </c>
      <c r="E406" s="1" t="s">
        <v>9</v>
      </c>
      <c r="F406" s="1" t="s">
        <v>8146</v>
      </c>
      <c r="G406" s="1" t="s">
        <v>8146</v>
      </c>
    </row>
    <row r="407" spans="1:7">
      <c r="A407" s="1" t="s">
        <v>8147</v>
      </c>
      <c r="B407" s="1" t="s">
        <v>8148</v>
      </c>
      <c r="D407" s="1" t="s">
        <v>8642</v>
      </c>
      <c r="E407" s="1" t="s">
        <v>9</v>
      </c>
      <c r="F407" s="1" t="s">
        <v>8149</v>
      </c>
      <c r="G407" s="1" t="s">
        <v>8149</v>
      </c>
    </row>
    <row r="408" spans="1:7">
      <c r="A408" s="1" t="s">
        <v>8133</v>
      </c>
      <c r="B408" s="1" t="s">
        <v>8134</v>
      </c>
      <c r="D408" s="1" t="s">
        <v>8642</v>
      </c>
      <c r="E408" s="1" t="s">
        <v>9</v>
      </c>
      <c r="F408" s="1" t="s">
        <v>8135</v>
      </c>
      <c r="G408" s="1" t="s">
        <v>8135</v>
      </c>
    </row>
    <row r="409" spans="1:7">
      <c r="A409" s="1" t="s">
        <v>7947</v>
      </c>
      <c r="B409" s="1" t="s">
        <v>7960</v>
      </c>
      <c r="D409" s="1" t="s">
        <v>8642</v>
      </c>
      <c r="E409" s="1" t="s">
        <v>9</v>
      </c>
      <c r="F409" s="1" t="s">
        <v>8087</v>
      </c>
      <c r="G409" s="1" t="s">
        <v>8087</v>
      </c>
    </row>
    <row r="410" spans="1:7">
      <c r="A410" s="1" t="s">
        <v>7948</v>
      </c>
      <c r="B410" s="1" t="s">
        <v>7961</v>
      </c>
      <c r="D410" s="1" t="s">
        <v>8642</v>
      </c>
      <c r="E410" s="1" t="s">
        <v>9</v>
      </c>
      <c r="F410" s="1" t="s">
        <v>8150</v>
      </c>
      <c r="G410" s="1" t="s">
        <v>8150</v>
      </c>
    </row>
    <row r="411" spans="1:7">
      <c r="A411" s="1" t="s">
        <v>7949</v>
      </c>
      <c r="B411" s="1" t="s">
        <v>7499</v>
      </c>
      <c r="D411" s="1" t="s">
        <v>8642</v>
      </c>
      <c r="E411" s="1" t="s">
        <v>9</v>
      </c>
      <c r="F411" s="1" t="s">
        <v>7374</v>
      </c>
      <c r="G411" s="1" t="s">
        <v>7374</v>
      </c>
    </row>
    <row r="412" spans="1:7">
      <c r="A412" s="1" t="s">
        <v>7950</v>
      </c>
      <c r="B412" s="1" t="s">
        <v>7502</v>
      </c>
      <c r="D412" s="1" t="s">
        <v>8642</v>
      </c>
      <c r="E412" s="1" t="s">
        <v>9</v>
      </c>
      <c r="F412" s="1" t="s">
        <v>7377</v>
      </c>
      <c r="G412" s="1" t="s">
        <v>7377</v>
      </c>
    </row>
    <row r="413" spans="1:7">
      <c r="A413" s="1" t="s">
        <v>7951</v>
      </c>
      <c r="B413" s="1" t="s">
        <v>541</v>
      </c>
      <c r="D413" s="1" t="s">
        <v>8642</v>
      </c>
      <c r="E413" s="1" t="s">
        <v>9</v>
      </c>
      <c r="F413" s="1" t="s">
        <v>7527</v>
      </c>
      <c r="G413" s="1" t="s">
        <v>7527</v>
      </c>
    </row>
    <row r="414" spans="1:7">
      <c r="A414" s="1" t="s">
        <v>7952</v>
      </c>
      <c r="B414" s="1" t="s">
        <v>543</v>
      </c>
      <c r="D414" s="1" t="s">
        <v>8642</v>
      </c>
      <c r="E414" s="1" t="s">
        <v>9</v>
      </c>
      <c r="F414" s="1" t="s">
        <v>7528</v>
      </c>
      <c r="G414" s="1" t="s">
        <v>7528</v>
      </c>
    </row>
    <row r="415" spans="1:7">
      <c r="A415" s="1" t="s">
        <v>7953</v>
      </c>
      <c r="B415" s="1" t="s">
        <v>7964</v>
      </c>
      <c r="D415" s="1" t="s">
        <v>8642</v>
      </c>
      <c r="E415" s="1" t="s">
        <v>9</v>
      </c>
      <c r="F415" s="1" t="s">
        <v>7963</v>
      </c>
      <c r="G415" s="1" t="s">
        <v>7963</v>
      </c>
    </row>
    <row r="416" spans="1:7">
      <c r="A416" s="1" t="s">
        <v>7954</v>
      </c>
      <c r="B416" s="1" t="s">
        <v>7965</v>
      </c>
      <c r="D416" s="1" t="s">
        <v>8642</v>
      </c>
      <c r="E416" s="1" t="s">
        <v>9</v>
      </c>
      <c r="F416" s="1" t="s">
        <v>7962</v>
      </c>
      <c r="G416" s="1" t="s">
        <v>7962</v>
      </c>
    </row>
    <row r="417" spans="1:8">
      <c r="A417" s="1" t="s">
        <v>7919</v>
      </c>
      <c r="B417" s="1" t="s">
        <v>7918</v>
      </c>
      <c r="D417" s="1" t="s">
        <v>8642</v>
      </c>
      <c r="E417" s="1" t="s">
        <v>9</v>
      </c>
      <c r="F417" s="1" t="s">
        <v>7939</v>
      </c>
      <c r="G417" s="1" t="s">
        <v>7939</v>
      </c>
    </row>
    <row r="418" spans="1:8">
      <c r="A418" s="1" t="s">
        <v>7920</v>
      </c>
      <c r="B418" t="s">
        <v>8097</v>
      </c>
      <c r="C418"/>
      <c r="D418" s="1" t="s">
        <v>8642</v>
      </c>
      <c r="E418" s="1" t="s">
        <v>9</v>
      </c>
      <c r="F418" s="1" t="s">
        <v>8136</v>
      </c>
      <c r="G418" s="1" t="s">
        <v>8136</v>
      </c>
      <c r="H418" s="1" t="s">
        <v>7917</v>
      </c>
    </row>
    <row r="419" spans="1:8">
      <c r="A419" s="1" t="s">
        <v>7955</v>
      </c>
      <c r="B419" s="1" t="s">
        <v>7966</v>
      </c>
      <c r="D419" s="1" t="s">
        <v>8642</v>
      </c>
      <c r="E419" s="1" t="s">
        <v>9</v>
      </c>
      <c r="F419" s="1" t="s">
        <v>8090</v>
      </c>
      <c r="G419" s="1" t="s">
        <v>8090</v>
      </c>
    </row>
    <row r="420" spans="1:8">
      <c r="A420" s="1" t="s">
        <v>7967</v>
      </c>
      <c r="B420" s="1" t="s">
        <v>7968</v>
      </c>
      <c r="D420" s="1" t="s">
        <v>8642</v>
      </c>
      <c r="E420" s="1" t="s">
        <v>9</v>
      </c>
      <c r="F420" s="1" t="s">
        <v>7969</v>
      </c>
      <c r="G420" s="1" t="s">
        <v>7969</v>
      </c>
    </row>
    <row r="421" spans="1:8">
      <c r="A421" s="1" t="s">
        <v>7921</v>
      </c>
      <c r="B421" s="1" t="s">
        <v>7927</v>
      </c>
      <c r="D421" s="1" t="s">
        <v>8642</v>
      </c>
      <c r="E421" s="1" t="s">
        <v>9</v>
      </c>
      <c r="F421" s="1" t="s">
        <v>8137</v>
      </c>
      <c r="G421" s="1" t="s">
        <v>8137</v>
      </c>
    </row>
    <row r="422" spans="1:8">
      <c r="A422" s="1" t="s">
        <v>7922</v>
      </c>
      <c r="B422" s="1" t="s">
        <v>7928</v>
      </c>
      <c r="D422" s="1" t="s">
        <v>8642</v>
      </c>
      <c r="E422" s="1" t="s">
        <v>9</v>
      </c>
      <c r="F422" s="1" t="s">
        <v>7970</v>
      </c>
      <c r="G422" s="1" t="s">
        <v>7970</v>
      </c>
    </row>
    <row r="423" spans="1:8">
      <c r="A423" s="1" t="s">
        <v>7923</v>
      </c>
      <c r="B423" s="1" t="s">
        <v>7929</v>
      </c>
      <c r="D423" s="1" t="s">
        <v>8642</v>
      </c>
      <c r="E423" s="1" t="s">
        <v>514</v>
      </c>
      <c r="F423" s="1" t="s">
        <v>8138</v>
      </c>
      <c r="G423" s="1" t="s">
        <v>8098</v>
      </c>
    </row>
    <row r="424" spans="1:8">
      <c r="A424" s="1" t="s">
        <v>7924</v>
      </c>
      <c r="B424" s="1" t="s">
        <v>7930</v>
      </c>
      <c r="D424" s="1" t="s">
        <v>8642</v>
      </c>
      <c r="E424" s="1" t="s">
        <v>514</v>
      </c>
      <c r="F424" s="1" t="s">
        <v>8139</v>
      </c>
      <c r="G424" s="1" t="s">
        <v>8139</v>
      </c>
      <c r="H424" s="1" t="s">
        <v>7940</v>
      </c>
    </row>
    <row r="425" spans="1:8">
      <c r="A425" s="1" t="s">
        <v>7925</v>
      </c>
      <c r="B425" s="1" t="s">
        <v>7931</v>
      </c>
      <c r="D425" s="1" t="s">
        <v>8642</v>
      </c>
      <c r="E425" s="1" t="s">
        <v>514</v>
      </c>
      <c r="F425" s="1" t="s">
        <v>7935</v>
      </c>
      <c r="G425" s="1" t="s">
        <v>8223</v>
      </c>
    </row>
    <row r="426" spans="1:8">
      <c r="A426" s="1" t="s">
        <v>7926</v>
      </c>
      <c r="B426" s="1" t="s">
        <v>7932</v>
      </c>
      <c r="D426" s="1" t="s">
        <v>8642</v>
      </c>
      <c r="E426" s="1" t="s">
        <v>514</v>
      </c>
      <c r="F426" s="1" t="s">
        <v>7936</v>
      </c>
      <c r="G426" s="1" t="s">
        <v>8222</v>
      </c>
    </row>
    <row r="427" spans="1:8">
      <c r="A427" s="1" t="s">
        <v>7933</v>
      </c>
      <c r="B427" s="1" t="s">
        <v>7934</v>
      </c>
      <c r="D427" s="1" t="s">
        <v>8642</v>
      </c>
      <c r="E427" s="1" t="s">
        <v>514</v>
      </c>
      <c r="F427" s="1" t="s">
        <v>7937</v>
      </c>
      <c r="G427" s="1" t="s">
        <v>8224</v>
      </c>
    </row>
    <row r="429" spans="1:8">
      <c r="A429" s="1" t="s">
        <v>8306</v>
      </c>
      <c r="B429" s="1" t="s">
        <v>8305</v>
      </c>
      <c r="D429" s="1" t="s">
        <v>8642</v>
      </c>
      <c r="E429" s="1" t="s">
        <v>9</v>
      </c>
      <c r="F429" s="1" t="s">
        <v>8250</v>
      </c>
      <c r="G429" s="1" t="s">
        <v>8250</v>
      </c>
    </row>
    <row r="430" spans="1:8">
      <c r="A430" s="1" t="s">
        <v>8251</v>
      </c>
      <c r="B430" s="1" t="s">
        <v>8253</v>
      </c>
      <c r="D430" s="1" t="s">
        <v>8642</v>
      </c>
      <c r="E430" s="1" t="s">
        <v>9</v>
      </c>
      <c r="F430" s="1" t="s">
        <v>8304</v>
      </c>
      <c r="G430" s="1" t="s">
        <v>8304</v>
      </c>
    </row>
    <row r="431" spans="1:8">
      <c r="A431" s="1" t="s">
        <v>8256</v>
      </c>
      <c r="B431" s="1" t="s">
        <v>8252</v>
      </c>
      <c r="D431" s="1" t="s">
        <v>8642</v>
      </c>
      <c r="E431" s="1" t="s">
        <v>9</v>
      </c>
      <c r="F431" s="1" t="s">
        <v>8255</v>
      </c>
      <c r="G431" s="1" t="s">
        <v>8255</v>
      </c>
    </row>
    <row r="432" spans="1:8">
      <c r="A432" s="1" t="s">
        <v>8257</v>
      </c>
      <c r="B432" s="1" t="s">
        <v>8254</v>
      </c>
      <c r="D432" s="1" t="s">
        <v>8642</v>
      </c>
      <c r="E432" s="1" t="s">
        <v>9</v>
      </c>
      <c r="F432" s="1" t="s">
        <v>8307</v>
      </c>
      <c r="G432" s="1" t="s">
        <v>8307</v>
      </c>
    </row>
    <row r="433" spans="1:8">
      <c r="A433" s="1" t="s">
        <v>8267</v>
      </c>
      <c r="B433" s="1" t="s">
        <v>8259</v>
      </c>
      <c r="D433" s="1" t="s">
        <v>8642</v>
      </c>
      <c r="E433" s="1" t="s">
        <v>9</v>
      </c>
      <c r="F433" s="1" t="s">
        <v>8258</v>
      </c>
      <c r="G433" s="1" t="s">
        <v>8258</v>
      </c>
    </row>
    <row r="434" spans="1:8">
      <c r="A434" s="1" t="s">
        <v>8268</v>
      </c>
      <c r="B434" s="1" t="s">
        <v>8260</v>
      </c>
      <c r="D434" s="1" t="s">
        <v>8642</v>
      </c>
      <c r="E434" s="1" t="s">
        <v>9</v>
      </c>
      <c r="F434" s="1" t="s">
        <v>8263</v>
      </c>
      <c r="G434" s="1" t="s">
        <v>8263</v>
      </c>
    </row>
    <row r="435" spans="1:8">
      <c r="A435" s="1" t="s">
        <v>8269</v>
      </c>
      <c r="B435" s="1" t="s">
        <v>8261</v>
      </c>
      <c r="D435" s="1" t="s">
        <v>8642</v>
      </c>
      <c r="E435" s="1" t="s">
        <v>9</v>
      </c>
      <c r="F435" s="1" t="s">
        <v>8264</v>
      </c>
      <c r="G435" s="1" t="s">
        <v>8264</v>
      </c>
    </row>
    <row r="436" spans="1:8">
      <c r="A436" s="1" t="s">
        <v>8270</v>
      </c>
      <c r="B436" s="1" t="s">
        <v>8262</v>
      </c>
      <c r="D436" s="1" t="s">
        <v>8642</v>
      </c>
      <c r="E436" s="1" t="s">
        <v>9</v>
      </c>
      <c r="F436" s="1" t="s">
        <v>8286</v>
      </c>
      <c r="G436" s="1" t="s">
        <v>8286</v>
      </c>
    </row>
    <row r="437" spans="1:8">
      <c r="A437" s="1" t="s">
        <v>8282</v>
      </c>
      <c r="B437" s="1" t="s">
        <v>8296</v>
      </c>
      <c r="D437" s="1" t="s">
        <v>8642</v>
      </c>
      <c r="E437" s="1" t="s">
        <v>9</v>
      </c>
      <c r="F437" s="1" t="s">
        <v>8233</v>
      </c>
      <c r="G437" s="1" t="s">
        <v>8233</v>
      </c>
    </row>
    <row r="438" spans="1:8">
      <c r="A438" s="1" t="s">
        <v>8283</v>
      </c>
      <c r="B438" s="1" t="s">
        <v>8297</v>
      </c>
      <c r="D438" s="1" t="s">
        <v>8642</v>
      </c>
      <c r="E438" s="1" t="s">
        <v>9</v>
      </c>
      <c r="F438" s="1" t="s">
        <v>8231</v>
      </c>
      <c r="G438" s="1" t="s">
        <v>8231</v>
      </c>
    </row>
    <row r="439" spans="1:8">
      <c r="A439" s="1" t="s">
        <v>8284</v>
      </c>
      <c r="B439" s="1" t="s">
        <v>8301</v>
      </c>
      <c r="D439" s="1" t="s">
        <v>8642</v>
      </c>
      <c r="E439" s="1" t="s">
        <v>9</v>
      </c>
      <c r="F439" s="1" t="s">
        <v>8234</v>
      </c>
      <c r="G439" s="1" t="s">
        <v>8234</v>
      </c>
    </row>
    <row r="440" spans="1:8">
      <c r="A440" s="1" t="s">
        <v>8285</v>
      </c>
      <c r="B440" s="1" t="s">
        <v>8302</v>
      </c>
      <c r="D440" s="1" t="s">
        <v>8642</v>
      </c>
      <c r="E440" s="1" t="s">
        <v>9</v>
      </c>
      <c r="F440" s="1" t="s">
        <v>8232</v>
      </c>
      <c r="G440" s="1" t="s">
        <v>8232</v>
      </c>
    </row>
    <row r="441" spans="1:8">
      <c r="A441" s="1" t="s">
        <v>8271</v>
      </c>
      <c r="B441" s="1" t="s">
        <v>8298</v>
      </c>
      <c r="D441" s="1" t="s">
        <v>8642</v>
      </c>
      <c r="E441" s="1" t="s">
        <v>9</v>
      </c>
      <c r="F441" s="1" t="s">
        <v>8265</v>
      </c>
      <c r="G441" s="1" t="s">
        <v>8265</v>
      </c>
    </row>
    <row r="442" spans="1:8">
      <c r="A442" s="1" t="s">
        <v>8272</v>
      </c>
      <c r="B442" s="1" t="s">
        <v>8299</v>
      </c>
      <c r="D442" s="1" t="s">
        <v>8642</v>
      </c>
      <c r="E442" s="1" t="s">
        <v>9</v>
      </c>
      <c r="F442" s="1" t="s">
        <v>8266</v>
      </c>
      <c r="G442" s="1" t="s">
        <v>8266</v>
      </c>
    </row>
    <row r="443" spans="1:8">
      <c r="A443" s="1" t="s">
        <v>8235</v>
      </c>
      <c r="B443" s="1" t="s">
        <v>8300</v>
      </c>
      <c r="D443" s="1" t="s">
        <v>8642</v>
      </c>
      <c r="E443" s="1" t="s">
        <v>9</v>
      </c>
      <c r="F443" s="1" t="s">
        <v>8295</v>
      </c>
      <c r="G443" s="1" t="s">
        <v>8295</v>
      </c>
    </row>
    <row r="444" spans="1:8">
      <c r="A444" s="1" t="s">
        <v>8273</v>
      </c>
      <c r="B444" t="s">
        <v>8308</v>
      </c>
      <c r="C444"/>
      <c r="D444" s="1" t="s">
        <v>8642</v>
      </c>
      <c r="E444" s="1" t="s">
        <v>9</v>
      </c>
      <c r="F444" s="1" t="s">
        <v>8287</v>
      </c>
      <c r="G444" s="1" t="s">
        <v>8287</v>
      </c>
      <c r="H444" s="1" t="s">
        <v>7917</v>
      </c>
    </row>
    <row r="445" spans="1:8">
      <c r="A445" s="1" t="s">
        <v>8274</v>
      </c>
      <c r="B445" s="1" t="s">
        <v>7966</v>
      </c>
      <c r="D445" s="1" t="s">
        <v>8642</v>
      </c>
      <c r="E445" s="1" t="s">
        <v>9</v>
      </c>
      <c r="F445" s="1" t="s">
        <v>8309</v>
      </c>
      <c r="G445" s="1" t="s">
        <v>8309</v>
      </c>
    </row>
    <row r="446" spans="1:8">
      <c r="A446" s="1" t="s">
        <v>8303</v>
      </c>
      <c r="B446" s="1" t="s">
        <v>7968</v>
      </c>
      <c r="D446" s="1" t="s">
        <v>8642</v>
      </c>
      <c r="E446" s="1" t="s">
        <v>9</v>
      </c>
      <c r="F446" s="1" t="s">
        <v>8288</v>
      </c>
      <c r="G446" s="1" t="s">
        <v>8288</v>
      </c>
    </row>
    <row r="447" spans="1:8">
      <c r="A447" s="1" t="s">
        <v>8275</v>
      </c>
      <c r="B447" s="1" t="s">
        <v>7927</v>
      </c>
      <c r="D447" s="1" t="s">
        <v>8642</v>
      </c>
      <c r="E447" s="1" t="s">
        <v>9</v>
      </c>
      <c r="F447" s="1" t="s">
        <v>8289</v>
      </c>
      <c r="G447" s="1" t="s">
        <v>8289</v>
      </c>
    </row>
    <row r="448" spans="1:8">
      <c r="A448" s="1" t="s">
        <v>8276</v>
      </c>
      <c r="B448" s="1" t="s">
        <v>7928</v>
      </c>
      <c r="D448" s="1" t="s">
        <v>8642</v>
      </c>
      <c r="E448" s="1" t="s">
        <v>9</v>
      </c>
      <c r="F448" s="1" t="s">
        <v>8290</v>
      </c>
      <c r="G448" s="1" t="s">
        <v>8290</v>
      </c>
    </row>
    <row r="449" spans="1:8">
      <c r="A449" s="1" t="s">
        <v>8277</v>
      </c>
      <c r="B449" s="1" t="s">
        <v>7929</v>
      </c>
      <c r="D449" s="1" t="s">
        <v>8642</v>
      </c>
      <c r="E449" s="1" t="s">
        <v>514</v>
      </c>
      <c r="F449" s="1" t="s">
        <v>8310</v>
      </c>
      <c r="G449" s="1" t="s">
        <v>8310</v>
      </c>
    </row>
    <row r="450" spans="1:8">
      <c r="A450" s="1" t="s">
        <v>8278</v>
      </c>
      <c r="B450" s="1" t="s">
        <v>7930</v>
      </c>
      <c r="D450" s="1" t="s">
        <v>8642</v>
      </c>
      <c r="E450" s="1" t="s">
        <v>514</v>
      </c>
      <c r="F450" s="1" t="s">
        <v>8139</v>
      </c>
      <c r="G450" s="1" t="s">
        <v>8139</v>
      </c>
      <c r="H450" s="1" t="s">
        <v>7940</v>
      </c>
    </row>
    <row r="451" spans="1:8">
      <c r="A451" s="1" t="s">
        <v>8279</v>
      </c>
      <c r="B451" s="1" t="s">
        <v>7931</v>
      </c>
      <c r="D451" s="1" t="s">
        <v>8642</v>
      </c>
      <c r="E451" s="1" t="s">
        <v>514</v>
      </c>
      <c r="F451" s="1" t="s">
        <v>8291</v>
      </c>
      <c r="G451" s="1" t="s">
        <v>8291</v>
      </c>
    </row>
    <row r="452" spans="1:8">
      <c r="A452" s="1" t="s">
        <v>8280</v>
      </c>
      <c r="B452" s="1" t="s">
        <v>7932</v>
      </c>
      <c r="D452" s="1" t="s">
        <v>8642</v>
      </c>
      <c r="E452" s="1" t="s">
        <v>514</v>
      </c>
      <c r="F452" s="1" t="s">
        <v>8292</v>
      </c>
      <c r="G452" s="1" t="s">
        <v>8292</v>
      </c>
    </row>
    <row r="453" spans="1:8">
      <c r="A453" s="1" t="s">
        <v>8281</v>
      </c>
      <c r="B453" s="1" t="s">
        <v>7934</v>
      </c>
      <c r="D453" s="1" t="s">
        <v>8642</v>
      </c>
      <c r="E453" s="1" t="s">
        <v>514</v>
      </c>
      <c r="F453" s="1" t="s">
        <v>8293</v>
      </c>
      <c r="G453" s="1" t="s">
        <v>8293</v>
      </c>
    </row>
    <row r="455" spans="1:8" s="281" customFormat="1">
      <c r="A455" s="281" t="s">
        <v>8088</v>
      </c>
    </row>
    <row r="456" spans="1:8">
      <c r="A456" s="1" t="s">
        <v>8314</v>
      </c>
      <c r="B456" s="1" t="s">
        <v>8316</v>
      </c>
      <c r="D456" s="1" t="s">
        <v>8336</v>
      </c>
      <c r="E456" s="1" t="s">
        <v>9</v>
      </c>
      <c r="F456" s="3">
        <v>2018</v>
      </c>
      <c r="G456" s="3">
        <v>2018</v>
      </c>
    </row>
    <row r="457" spans="1:8">
      <c r="A457" s="1" t="s">
        <v>8319</v>
      </c>
      <c r="B457" s="1" t="s">
        <v>8320</v>
      </c>
      <c r="D457" s="1" t="s">
        <v>8336</v>
      </c>
      <c r="E457" s="1" t="s">
        <v>9</v>
      </c>
      <c r="F457" s="1" t="s">
        <v>666</v>
      </c>
      <c r="G457" s="1" t="s">
        <v>666</v>
      </c>
    </row>
    <row r="458" spans="1:8">
      <c r="A458" s="1" t="s">
        <v>8321</v>
      </c>
      <c r="B458" s="1" t="s">
        <v>8322</v>
      </c>
      <c r="D458" s="1" t="s">
        <v>8336</v>
      </c>
      <c r="E458" t="s">
        <v>514</v>
      </c>
      <c r="F458" s="1" t="s">
        <v>745</v>
      </c>
      <c r="G458" s="1" t="s">
        <v>745</v>
      </c>
    </row>
    <row r="459" spans="1:8">
      <c r="A459" s="1" t="s">
        <v>8323</v>
      </c>
      <c r="B459" s="1" t="s">
        <v>8327</v>
      </c>
      <c r="D459" s="1" t="s">
        <v>8336</v>
      </c>
      <c r="E459" t="s">
        <v>514</v>
      </c>
      <c r="F459" t="s">
        <v>749</v>
      </c>
      <c r="G459" t="s">
        <v>749</v>
      </c>
    </row>
    <row r="460" spans="1:8">
      <c r="A460" s="1" t="s">
        <v>8324</v>
      </c>
      <c r="B460" s="1" t="s">
        <v>8328</v>
      </c>
      <c r="D460" s="1" t="s">
        <v>8336</v>
      </c>
      <c r="E460" t="s">
        <v>514</v>
      </c>
      <c r="F460" t="s">
        <v>751</v>
      </c>
      <c r="G460" t="s">
        <v>751</v>
      </c>
    </row>
    <row r="461" spans="1:8">
      <c r="A461" s="1" t="s">
        <v>8325</v>
      </c>
      <c r="B461" s="1" t="s">
        <v>8329</v>
      </c>
      <c r="D461" s="1" t="s">
        <v>8336</v>
      </c>
      <c r="E461" t="s">
        <v>514</v>
      </c>
      <c r="F461" t="s">
        <v>740</v>
      </c>
      <c r="G461" t="s">
        <v>740</v>
      </c>
    </row>
    <row r="462" spans="1:8">
      <c r="A462" s="1" t="s">
        <v>8326</v>
      </c>
      <c r="B462" s="1" t="s">
        <v>8330</v>
      </c>
      <c r="D462" s="1" t="s">
        <v>8336</v>
      </c>
      <c r="E462" t="s">
        <v>514</v>
      </c>
      <c r="F462" t="s">
        <v>736</v>
      </c>
      <c r="G462" t="s">
        <v>736</v>
      </c>
    </row>
    <row r="463" spans="1:8">
      <c r="A463" s="1" t="s">
        <v>8331</v>
      </c>
      <c r="B463" s="1" t="s">
        <v>8332</v>
      </c>
      <c r="D463" s="1" t="s">
        <v>8336</v>
      </c>
      <c r="E463" s="1" t="s">
        <v>9</v>
      </c>
      <c r="F463" s="1" t="s">
        <v>327</v>
      </c>
      <c r="G463" s="1" t="s">
        <v>327</v>
      </c>
    </row>
    <row r="464" spans="1:8">
      <c r="A464" s="1" t="s">
        <v>8333</v>
      </c>
      <c r="B464" s="1" t="s">
        <v>8334</v>
      </c>
      <c r="D464" s="1" t="s">
        <v>8336</v>
      </c>
      <c r="E464" s="1" t="s">
        <v>9</v>
      </c>
      <c r="F464" t="s">
        <v>684</v>
      </c>
      <c r="G464" t="s">
        <v>684</v>
      </c>
    </row>
    <row r="465" spans="1:7">
      <c r="A465" s="1" t="s">
        <v>8358</v>
      </c>
      <c r="B465" s="1" t="s">
        <v>8335</v>
      </c>
      <c r="D465" s="1" t="s">
        <v>8336</v>
      </c>
      <c r="E465" s="1" t="s">
        <v>9</v>
      </c>
      <c r="F465" t="s">
        <v>690</v>
      </c>
      <c r="G465" t="s">
        <v>690</v>
      </c>
    </row>
    <row r="466" spans="1:7">
      <c r="A466" s="1" t="s">
        <v>8359</v>
      </c>
      <c r="B466" s="1" t="s">
        <v>6717</v>
      </c>
      <c r="D466" s="1" t="s">
        <v>8336</v>
      </c>
      <c r="E466" s="1" t="s">
        <v>9</v>
      </c>
      <c r="F466" s="1" t="s">
        <v>8399</v>
      </c>
      <c r="G466" s="1" t="s">
        <v>8399</v>
      </c>
    </row>
    <row r="467" spans="1:7">
      <c r="A467" s="1" t="s">
        <v>8362</v>
      </c>
      <c r="B467" s="1" t="s">
        <v>8364</v>
      </c>
      <c r="D467" s="1" t="s">
        <v>8336</v>
      </c>
      <c r="E467" s="1" t="s">
        <v>13</v>
      </c>
      <c r="F467" s="1" t="s">
        <v>8410</v>
      </c>
      <c r="G467" s="1" t="s">
        <v>8410</v>
      </c>
    </row>
    <row r="468" spans="1:7">
      <c r="A468" s="1" t="s">
        <v>8360</v>
      </c>
      <c r="B468" s="1" t="s">
        <v>8361</v>
      </c>
      <c r="D468" s="1" t="s">
        <v>8336</v>
      </c>
      <c r="E468" s="1" t="s">
        <v>13</v>
      </c>
      <c r="F468" s="1" t="s">
        <v>8411</v>
      </c>
      <c r="G468" s="1" t="s">
        <v>8411</v>
      </c>
    </row>
    <row r="469" spans="1:7">
      <c r="A469" s="1" t="s">
        <v>8363</v>
      </c>
      <c r="B469" s="1" t="s">
        <v>8365</v>
      </c>
      <c r="D469" s="1" t="s">
        <v>8336</v>
      </c>
      <c r="E469" s="1" t="s">
        <v>13</v>
      </c>
      <c r="F469" s="1" t="s">
        <v>8412</v>
      </c>
      <c r="G469" s="1" t="s">
        <v>8412</v>
      </c>
    </row>
    <row r="471" spans="1:7">
      <c r="F471"/>
      <c r="G471"/>
    </row>
    <row r="472" spans="1:7">
      <c r="A472" s="7" t="s">
        <v>8315</v>
      </c>
      <c r="B472" s="1" t="s">
        <v>8317</v>
      </c>
      <c r="C472" s="1" t="s">
        <v>8644</v>
      </c>
      <c r="D472" s="1" t="s">
        <v>8336</v>
      </c>
      <c r="E472" s="1" t="s">
        <v>9</v>
      </c>
      <c r="F472" s="3">
        <v>2021</v>
      </c>
      <c r="G472" s="3">
        <v>2021</v>
      </c>
    </row>
    <row r="473" spans="1:7">
      <c r="A473" s="7" t="s">
        <v>8340</v>
      </c>
      <c r="B473" s="1" t="s">
        <v>8318</v>
      </c>
      <c r="C473" s="1" t="s">
        <v>8644</v>
      </c>
      <c r="D473" s="1" t="s">
        <v>8336</v>
      </c>
      <c r="E473" s="1" t="s">
        <v>9</v>
      </c>
      <c r="F473" s="3">
        <v>2030</v>
      </c>
      <c r="G473" s="3">
        <v>2030</v>
      </c>
    </row>
    <row r="474" spans="1:7">
      <c r="A474" s="1" t="s">
        <v>8394</v>
      </c>
      <c r="B474" s="1" t="s">
        <v>8395</v>
      </c>
      <c r="D474" s="1" t="s">
        <v>8336</v>
      </c>
      <c r="E474" s="1" t="s">
        <v>9</v>
      </c>
      <c r="F474" s="3" t="s">
        <v>8396</v>
      </c>
      <c r="G474" s="3" t="s">
        <v>8396</v>
      </c>
    </row>
    <row r="475" spans="1:7" customFormat="1">
      <c r="A475" s="1"/>
    </row>
    <row r="476" spans="1:7">
      <c r="A476" s="7" t="s">
        <v>8337</v>
      </c>
      <c r="B476" s="1" t="s">
        <v>8339</v>
      </c>
      <c r="C476" s="1" t="s">
        <v>8644</v>
      </c>
      <c r="D476" s="1" t="s">
        <v>8336</v>
      </c>
      <c r="E476" s="1" t="s">
        <v>9</v>
      </c>
      <c r="F476" s="1" t="s">
        <v>8629</v>
      </c>
      <c r="G476" s="1" t="s">
        <v>8629</v>
      </c>
    </row>
    <row r="477" spans="1:7">
      <c r="A477" s="7" t="s">
        <v>8338</v>
      </c>
      <c r="B477" s="1" t="s">
        <v>8329</v>
      </c>
      <c r="C477" s="1" t="s">
        <v>8644</v>
      </c>
      <c r="D477" s="1" t="s">
        <v>8336</v>
      </c>
      <c r="E477" t="s">
        <v>514</v>
      </c>
      <c r="F477" s="3" t="s">
        <v>8325</v>
      </c>
      <c r="G477" s="3" t="s">
        <v>8325</v>
      </c>
    </row>
    <row r="478" spans="1:7">
      <c r="A478" s="1" t="s">
        <v>8345</v>
      </c>
      <c r="B478" s="1" t="s">
        <v>8344</v>
      </c>
      <c r="D478" s="1" t="s">
        <v>8336</v>
      </c>
      <c r="E478" s="1" t="s">
        <v>9</v>
      </c>
      <c r="F478" s="1" t="s">
        <v>8630</v>
      </c>
      <c r="G478" s="1" t="s">
        <v>8630</v>
      </c>
    </row>
    <row r="479" spans="1:7">
      <c r="A479" s="7" t="s">
        <v>8341</v>
      </c>
      <c r="B479" s="1" t="s">
        <v>8343</v>
      </c>
      <c r="C479" s="1" t="s">
        <v>8644</v>
      </c>
      <c r="D479" s="1" t="s">
        <v>8336</v>
      </c>
      <c r="E479" s="1" t="s">
        <v>9</v>
      </c>
      <c r="F479" s="1" t="s">
        <v>8631</v>
      </c>
      <c r="G479" s="1" t="s">
        <v>8631</v>
      </c>
    </row>
    <row r="480" spans="1:7">
      <c r="A480" s="7" t="s">
        <v>8342</v>
      </c>
      <c r="B480" s="1" t="s">
        <v>8346</v>
      </c>
      <c r="C480" s="1" t="s">
        <v>8644</v>
      </c>
      <c r="D480" s="1" t="s">
        <v>8336</v>
      </c>
      <c r="E480" s="1" t="s">
        <v>9</v>
      </c>
      <c r="F480" s="1" t="s">
        <v>8632</v>
      </c>
      <c r="G480" s="1" t="s">
        <v>8632</v>
      </c>
    </row>
    <row r="481" spans="1:7">
      <c r="A481" s="1" t="s">
        <v>8634</v>
      </c>
      <c r="B481" s="1" t="s">
        <v>8635</v>
      </c>
      <c r="D481" s="1" t="s">
        <v>8336</v>
      </c>
      <c r="E481" s="1" t="s">
        <v>9</v>
      </c>
      <c r="F481" s="1" t="s">
        <v>8636</v>
      </c>
      <c r="G481" s="1" t="s">
        <v>8636</v>
      </c>
    </row>
    <row r="482" spans="1:7">
      <c r="A482" s="1" t="s">
        <v>8404</v>
      </c>
      <c r="B482" s="1" t="s">
        <v>8405</v>
      </c>
      <c r="D482" s="1" t="s">
        <v>8336</v>
      </c>
      <c r="E482" s="1" t="s">
        <v>9</v>
      </c>
      <c r="F482" s="1" t="s">
        <v>8407</v>
      </c>
      <c r="G482" s="1" t="s">
        <v>8407</v>
      </c>
    </row>
    <row r="483" spans="1:7">
      <c r="A483" s="1" t="s">
        <v>8413</v>
      </c>
      <c r="B483" s="1" t="s">
        <v>8406</v>
      </c>
      <c r="D483" s="1" t="s">
        <v>8336</v>
      </c>
      <c r="E483" s="1" t="s">
        <v>9</v>
      </c>
      <c r="F483" s="1" t="s">
        <v>8408</v>
      </c>
      <c r="G483" s="1" t="s">
        <v>8408</v>
      </c>
    </row>
    <row r="484" spans="1:7">
      <c r="A484" s="1" t="s">
        <v>8637</v>
      </c>
      <c r="B484" s="1" t="s">
        <v>8638</v>
      </c>
      <c r="D484" s="1" t="s">
        <v>8336</v>
      </c>
      <c r="E484" s="1" t="s">
        <v>9</v>
      </c>
      <c r="F484" s="1" t="s">
        <v>8639</v>
      </c>
      <c r="G484" s="1" t="s">
        <v>8639</v>
      </c>
    </row>
    <row r="485" spans="1:7">
      <c r="A485" s="7" t="s">
        <v>8347</v>
      </c>
      <c r="B485" s="1" t="s">
        <v>8349</v>
      </c>
      <c r="C485" s="1" t="s">
        <v>8644</v>
      </c>
      <c r="D485" s="1" t="s">
        <v>8336</v>
      </c>
      <c r="E485" s="1" t="s">
        <v>9</v>
      </c>
      <c r="F485" s="1" t="s">
        <v>8402</v>
      </c>
      <c r="G485" s="1" t="s">
        <v>8402</v>
      </c>
    </row>
    <row r="486" spans="1:7">
      <c r="A486" s="7" t="s">
        <v>8348</v>
      </c>
      <c r="B486" s="1" t="s">
        <v>8350</v>
      </c>
      <c r="C486" s="1" t="s">
        <v>8644</v>
      </c>
      <c r="D486" s="1" t="s">
        <v>8336</v>
      </c>
      <c r="E486" t="s">
        <v>514</v>
      </c>
      <c r="F486" s="1" t="s">
        <v>8403</v>
      </c>
      <c r="G486" s="1" t="s">
        <v>8403</v>
      </c>
    </row>
    <row r="487" spans="1:7">
      <c r="A487" s="1" t="s">
        <v>8409</v>
      </c>
      <c r="B487" s="1" t="s">
        <v>8350</v>
      </c>
      <c r="D487" s="1" t="s">
        <v>8336</v>
      </c>
      <c r="E487" t="s">
        <v>514</v>
      </c>
      <c r="F487" s="1" t="s">
        <v>8418</v>
      </c>
      <c r="G487" s="1" t="s">
        <v>8418</v>
      </c>
    </row>
    <row r="488" spans="1:7">
      <c r="E488"/>
    </row>
    <row r="489" spans="1:7">
      <c r="A489" s="1" t="s">
        <v>8351</v>
      </c>
      <c r="B489" s="1" t="s">
        <v>8352</v>
      </c>
      <c r="D489" s="1" t="s">
        <v>8336</v>
      </c>
      <c r="E489" s="1" t="s">
        <v>9</v>
      </c>
      <c r="F489" s="1" t="s">
        <v>8414</v>
      </c>
      <c r="G489" s="1" t="s">
        <v>8414</v>
      </c>
    </row>
    <row r="490" spans="1:7">
      <c r="A490" s="1" t="s">
        <v>8354</v>
      </c>
      <c r="B490" s="1" t="s">
        <v>8353</v>
      </c>
      <c r="D490" s="1" t="s">
        <v>8336</v>
      </c>
      <c r="E490" s="1" t="s">
        <v>9</v>
      </c>
      <c r="F490" s="1" t="s">
        <v>8415</v>
      </c>
      <c r="G490" s="1" t="s">
        <v>8415</v>
      </c>
    </row>
    <row r="491" spans="1:7">
      <c r="A491" s="1" t="s">
        <v>8355</v>
      </c>
      <c r="B491" s="1" t="s">
        <v>8356</v>
      </c>
      <c r="D491" s="1" t="s">
        <v>8336</v>
      </c>
      <c r="E491" s="1" t="s">
        <v>9</v>
      </c>
      <c r="F491" s="1" t="s">
        <v>8357</v>
      </c>
      <c r="G491" s="1" t="s">
        <v>8357</v>
      </c>
    </row>
    <row r="492" spans="1:7">
      <c r="E492"/>
    </row>
    <row r="493" spans="1:7">
      <c r="A493" s="7" t="s">
        <v>8366</v>
      </c>
      <c r="B493" s="1" t="s">
        <v>8369</v>
      </c>
      <c r="C493" s="1" t="s">
        <v>8644</v>
      </c>
      <c r="D493" s="1" t="s">
        <v>8336</v>
      </c>
      <c r="E493" s="1" t="s">
        <v>9</v>
      </c>
      <c r="F493" s="1" t="s">
        <v>8379</v>
      </c>
      <c r="G493" s="1" t="s">
        <v>8379</v>
      </c>
    </row>
    <row r="494" spans="1:7">
      <c r="A494" s="7" t="s">
        <v>8367</v>
      </c>
      <c r="B494" s="1" t="s">
        <v>8370</v>
      </c>
      <c r="C494" s="1" t="s">
        <v>8644</v>
      </c>
      <c r="D494" s="1" t="s">
        <v>8336</v>
      </c>
      <c r="E494" s="1" t="s">
        <v>9</v>
      </c>
      <c r="F494" s="1" t="s">
        <v>8380</v>
      </c>
      <c r="G494" s="1" t="s">
        <v>8380</v>
      </c>
    </row>
    <row r="495" spans="1:7">
      <c r="A495" s="1" t="s">
        <v>8368</v>
      </c>
      <c r="B495" s="1" t="s">
        <v>8371</v>
      </c>
      <c r="D495" s="1" t="s">
        <v>8336</v>
      </c>
      <c r="E495" s="1" t="s">
        <v>9</v>
      </c>
      <c r="F495" s="1" t="s">
        <v>8372</v>
      </c>
      <c r="G495" s="1" t="s">
        <v>8372</v>
      </c>
    </row>
    <row r="496" spans="1:7">
      <c r="E496"/>
    </row>
    <row r="497" spans="1:7">
      <c r="A497" s="7" t="s">
        <v>8373</v>
      </c>
      <c r="B497" s="1" t="s">
        <v>8376</v>
      </c>
      <c r="C497" s="1" t="s">
        <v>8644</v>
      </c>
      <c r="D497" s="1" t="s">
        <v>8336</v>
      </c>
      <c r="E497" s="1" t="s">
        <v>9</v>
      </c>
      <c r="F497" s="1" t="s">
        <v>8416</v>
      </c>
      <c r="G497" s="1" t="s">
        <v>8416</v>
      </c>
    </row>
    <row r="498" spans="1:7">
      <c r="A498" s="7" t="s">
        <v>8374</v>
      </c>
      <c r="B498" s="1" t="s">
        <v>8377</v>
      </c>
      <c r="C498" s="1" t="s">
        <v>8644</v>
      </c>
      <c r="D498" s="1" t="s">
        <v>8336</v>
      </c>
      <c r="E498" s="1" t="s">
        <v>9</v>
      </c>
      <c r="F498" s="1" t="s">
        <v>8417</v>
      </c>
      <c r="G498" s="1" t="s">
        <v>8417</v>
      </c>
    </row>
    <row r="499" spans="1:7">
      <c r="A499" s="1" t="s">
        <v>8375</v>
      </c>
      <c r="B499" s="1" t="s">
        <v>8378</v>
      </c>
      <c r="D499" s="1" t="s">
        <v>8336</v>
      </c>
      <c r="E499" s="1" t="s">
        <v>9</v>
      </c>
      <c r="F499" s="1" t="s">
        <v>8640</v>
      </c>
      <c r="G499" s="1" t="s">
        <v>8640</v>
      </c>
    </row>
    <row r="501" spans="1:7">
      <c r="A501" s="1" t="s">
        <v>8420</v>
      </c>
      <c r="B501" s="1" t="s">
        <v>8423</v>
      </c>
      <c r="D501" s="1" t="s">
        <v>8336</v>
      </c>
      <c r="E501" s="1" t="s">
        <v>9</v>
      </c>
      <c r="F501" s="1" t="s">
        <v>8426</v>
      </c>
      <c r="G501" s="1" t="s">
        <v>8426</v>
      </c>
    </row>
    <row r="502" spans="1:7">
      <c r="A502" s="1" t="s">
        <v>8421</v>
      </c>
      <c r="B502" s="1" t="s">
        <v>8425</v>
      </c>
      <c r="D502" s="1" t="s">
        <v>8336</v>
      </c>
      <c r="E502" s="1" t="s">
        <v>9</v>
      </c>
      <c r="F502" s="1" t="s">
        <v>8427</v>
      </c>
      <c r="G502" s="1" t="s">
        <v>8427</v>
      </c>
    </row>
    <row r="503" spans="1:7">
      <c r="A503" s="1" t="s">
        <v>8422</v>
      </c>
      <c r="B503" s="1" t="s">
        <v>8424</v>
      </c>
      <c r="D503" s="1" t="s">
        <v>8336</v>
      </c>
      <c r="E503" s="1" t="s">
        <v>9</v>
      </c>
      <c r="F503" s="1" t="s">
        <v>8428</v>
      </c>
      <c r="G503" s="1" t="s">
        <v>8428</v>
      </c>
    </row>
    <row r="505" spans="1:7">
      <c r="A505" s="1" t="s">
        <v>8381</v>
      </c>
    </row>
    <row r="506" spans="1:7">
      <c r="A506" s="1" t="s">
        <v>8387</v>
      </c>
      <c r="B506" s="1" t="s">
        <v>8382</v>
      </c>
      <c r="D506" s="1" t="s">
        <v>8336</v>
      </c>
      <c r="E506" s="1" t="s">
        <v>9</v>
      </c>
      <c r="F506" s="1" t="s">
        <v>8400</v>
      </c>
      <c r="G506" s="1" t="s">
        <v>8400</v>
      </c>
    </row>
    <row r="507" spans="1:7">
      <c r="A507" s="1" t="s">
        <v>8385</v>
      </c>
      <c r="B507" s="1" t="s">
        <v>6977</v>
      </c>
      <c r="D507" s="1" t="s">
        <v>8336</v>
      </c>
      <c r="E507" s="1" t="s">
        <v>9</v>
      </c>
      <c r="F507" s="1" t="s">
        <v>8386</v>
      </c>
      <c r="G507" s="1" t="s">
        <v>8386</v>
      </c>
    </row>
    <row r="508" spans="1:7">
      <c r="A508" s="1" t="s">
        <v>8388</v>
      </c>
      <c r="B508" s="1" t="s">
        <v>8389</v>
      </c>
      <c r="D508" s="1" t="s">
        <v>8336</v>
      </c>
      <c r="E508" s="1" t="s">
        <v>9</v>
      </c>
      <c r="F508" s="3" t="s">
        <v>8665</v>
      </c>
      <c r="G508" s="3" t="s">
        <v>8670</v>
      </c>
    </row>
    <row r="509" spans="1:7">
      <c r="A509" s="1" t="s">
        <v>8391</v>
      </c>
      <c r="B509" s="1" t="s">
        <v>8383</v>
      </c>
      <c r="D509" s="1" t="s">
        <v>8336</v>
      </c>
      <c r="E509" t="s">
        <v>514</v>
      </c>
      <c r="F509" s="3" t="s">
        <v>8633</v>
      </c>
      <c r="G509" s="3" t="s">
        <v>8633</v>
      </c>
    </row>
    <row r="510" spans="1:7">
      <c r="A510" s="7" t="s">
        <v>8390</v>
      </c>
      <c r="B510" s="1" t="s">
        <v>8384</v>
      </c>
      <c r="C510" s="1" t="s">
        <v>8644</v>
      </c>
      <c r="D510" s="1" t="s">
        <v>8336</v>
      </c>
      <c r="E510" t="s">
        <v>514</v>
      </c>
      <c r="F510" s="3" t="s">
        <v>8419</v>
      </c>
      <c r="G510" s="3" t="s">
        <v>8419</v>
      </c>
    </row>
    <row r="511" spans="1:7">
      <c r="A511" s="7" t="s">
        <v>8666</v>
      </c>
      <c r="B511" s="1" t="s">
        <v>8667</v>
      </c>
      <c r="D511" s="1" t="s">
        <v>8336</v>
      </c>
      <c r="E511" t="s">
        <v>514</v>
      </c>
      <c r="F511" s="3" t="s">
        <v>8671</v>
      </c>
      <c r="G511" s="3" t="s">
        <v>8668</v>
      </c>
    </row>
    <row r="512" spans="1:7">
      <c r="E512"/>
      <c r="F512" s="3"/>
      <c r="G512" s="3"/>
    </row>
    <row r="513" spans="1:7">
      <c r="A513" s="1" t="s">
        <v>8392</v>
      </c>
      <c r="B513" s="1" t="s">
        <v>8393</v>
      </c>
      <c r="D513" s="1" t="s">
        <v>8336</v>
      </c>
      <c r="E513" s="1" t="s">
        <v>9</v>
      </c>
      <c r="F513" s="3" t="s">
        <v>8669</v>
      </c>
      <c r="G513" s="3" t="s">
        <v>8669</v>
      </c>
    </row>
    <row r="514" spans="1:7">
      <c r="A514" s="1" t="s">
        <v>8397</v>
      </c>
      <c r="B514" s="1" t="s">
        <v>6975</v>
      </c>
      <c r="D514" s="1" t="s">
        <v>8336</v>
      </c>
      <c r="E514" s="1" t="s">
        <v>9</v>
      </c>
      <c r="F514" s="3" t="s">
        <v>8398</v>
      </c>
      <c r="G514" s="3" t="s">
        <v>8398</v>
      </c>
    </row>
    <row r="515" spans="1:7">
      <c r="F515" s="3"/>
      <c r="G515" s="3"/>
    </row>
    <row r="516" spans="1:7">
      <c r="A516" s="1" t="s">
        <v>8089</v>
      </c>
    </row>
    <row r="517" spans="1:7">
      <c r="A517" s="7" t="s">
        <v>8429</v>
      </c>
      <c r="B517" s="1" t="s">
        <v>8447</v>
      </c>
      <c r="C517" s="1" t="s">
        <v>8644</v>
      </c>
      <c r="D517" s="1" t="s">
        <v>8336</v>
      </c>
      <c r="E517" s="1" t="s">
        <v>9</v>
      </c>
      <c r="F517" s="3">
        <v>10</v>
      </c>
      <c r="G517" s="3">
        <v>10</v>
      </c>
    </row>
    <row r="518" spans="1:7">
      <c r="A518" s="7" t="s">
        <v>8430</v>
      </c>
      <c r="B518" s="1" t="s">
        <v>8452</v>
      </c>
      <c r="C518" s="1" t="s">
        <v>8644</v>
      </c>
      <c r="D518" s="1" t="s">
        <v>8336</v>
      </c>
      <c r="E518" s="1" t="s">
        <v>9</v>
      </c>
      <c r="F518" s="3">
        <v>10</v>
      </c>
      <c r="G518" s="3">
        <v>10</v>
      </c>
    </row>
    <row r="519" spans="1:7">
      <c r="A519" s="7" t="s">
        <v>8433</v>
      </c>
      <c r="B519" s="1" t="s">
        <v>8451</v>
      </c>
      <c r="C519" s="1" t="s">
        <v>8644</v>
      </c>
      <c r="D519" s="1" t="s">
        <v>8336</v>
      </c>
      <c r="E519" s="1" t="s">
        <v>9</v>
      </c>
      <c r="F519" s="3">
        <v>10</v>
      </c>
      <c r="G519" s="3">
        <v>10</v>
      </c>
    </row>
    <row r="520" spans="1:7">
      <c r="A520" s="7" t="s">
        <v>8434</v>
      </c>
      <c r="B520" s="1" t="s">
        <v>8450</v>
      </c>
      <c r="C520" s="1" t="s">
        <v>8644</v>
      </c>
      <c r="D520" s="1" t="s">
        <v>8336</v>
      </c>
      <c r="E520" s="1" t="s">
        <v>9</v>
      </c>
      <c r="F520" s="3">
        <v>20</v>
      </c>
      <c r="G520" s="3">
        <v>20</v>
      </c>
    </row>
    <row r="521" spans="1:7">
      <c r="A521" s="7" t="s">
        <v>8432</v>
      </c>
      <c r="B521" s="1" t="s">
        <v>8449</v>
      </c>
      <c r="C521" s="1" t="s">
        <v>8644</v>
      </c>
      <c r="D521" s="1" t="s">
        <v>8336</v>
      </c>
      <c r="E521" s="1" t="s">
        <v>9</v>
      </c>
      <c r="F521" s="3">
        <v>20</v>
      </c>
      <c r="G521" s="3">
        <v>20</v>
      </c>
    </row>
    <row r="522" spans="1:7">
      <c r="A522" s="1" t="s">
        <v>8431</v>
      </c>
      <c r="B522" s="1" t="s">
        <v>8448</v>
      </c>
      <c r="D522" s="1" t="s">
        <v>8336</v>
      </c>
      <c r="E522" s="1" t="s">
        <v>9</v>
      </c>
      <c r="F522" s="3" t="s">
        <v>8465</v>
      </c>
      <c r="G522" s="3" t="s">
        <v>8465</v>
      </c>
    </row>
    <row r="523" spans="1:7">
      <c r="A523" s="1" t="s">
        <v>8574</v>
      </c>
      <c r="B523" s="1" t="s">
        <v>8575</v>
      </c>
      <c r="D523" s="1" t="s">
        <v>8336</v>
      </c>
      <c r="E523" s="1" t="s">
        <v>9</v>
      </c>
      <c r="F523" s="3">
        <v>100</v>
      </c>
      <c r="G523" s="3">
        <v>100</v>
      </c>
    </row>
    <row r="524" spans="1:7">
      <c r="A524" s="7" t="s">
        <v>8435</v>
      </c>
      <c r="B524" s="1" t="s">
        <v>8453</v>
      </c>
      <c r="C524" s="1" t="s">
        <v>8644</v>
      </c>
      <c r="D524" s="1" t="s">
        <v>8336</v>
      </c>
      <c r="E524" s="1" t="s">
        <v>9</v>
      </c>
      <c r="F524" s="3">
        <v>10</v>
      </c>
      <c r="G524" s="3">
        <v>10</v>
      </c>
    </row>
    <row r="525" spans="1:7">
      <c r="A525" s="7" t="s">
        <v>8436</v>
      </c>
      <c r="B525" s="1" t="s">
        <v>8454</v>
      </c>
      <c r="C525" s="1" t="s">
        <v>8644</v>
      </c>
      <c r="D525" s="1" t="s">
        <v>8336</v>
      </c>
      <c r="E525" s="1" t="s">
        <v>9</v>
      </c>
      <c r="F525" s="3">
        <v>10</v>
      </c>
      <c r="G525" s="3">
        <v>10</v>
      </c>
    </row>
    <row r="526" spans="1:7">
      <c r="A526" s="7" t="s">
        <v>8437</v>
      </c>
      <c r="B526" s="1" t="s">
        <v>8455</v>
      </c>
      <c r="C526" s="1" t="s">
        <v>8644</v>
      </c>
      <c r="D526" s="1" t="s">
        <v>8336</v>
      </c>
      <c r="E526" s="1" t="s">
        <v>9</v>
      </c>
      <c r="F526" s="3">
        <v>15</v>
      </c>
      <c r="G526" s="3">
        <v>15</v>
      </c>
    </row>
    <row r="527" spans="1:7">
      <c r="A527" s="7" t="s">
        <v>8438</v>
      </c>
      <c r="B527" s="1" t="s">
        <v>8455</v>
      </c>
      <c r="C527" s="1" t="s">
        <v>8644</v>
      </c>
      <c r="D527" s="1" t="s">
        <v>8336</v>
      </c>
      <c r="E527" s="1" t="s">
        <v>9</v>
      </c>
      <c r="F527" s="3">
        <v>15</v>
      </c>
      <c r="G527" s="3">
        <v>15</v>
      </c>
    </row>
    <row r="528" spans="1:7">
      <c r="A528" s="7" t="s">
        <v>8439</v>
      </c>
      <c r="B528" s="1" t="s">
        <v>8456</v>
      </c>
      <c r="C528" s="1" t="s">
        <v>8644</v>
      </c>
      <c r="D528" s="1" t="s">
        <v>8336</v>
      </c>
      <c r="E528" s="1" t="s">
        <v>9</v>
      </c>
      <c r="F528" s="3">
        <v>30</v>
      </c>
      <c r="G528" s="3">
        <v>30</v>
      </c>
    </row>
    <row r="529" spans="1:7">
      <c r="A529" s="1" t="s">
        <v>8440</v>
      </c>
      <c r="B529" s="1" t="s">
        <v>8457</v>
      </c>
      <c r="D529" s="1" t="s">
        <v>8336</v>
      </c>
      <c r="E529" s="1" t="s">
        <v>9</v>
      </c>
      <c r="F529" s="3" t="s">
        <v>8464</v>
      </c>
      <c r="G529" s="3" t="s">
        <v>8464</v>
      </c>
    </row>
    <row r="530" spans="1:7">
      <c r="A530" s="1" t="s">
        <v>8576</v>
      </c>
      <c r="B530" s="1" t="s">
        <v>8577</v>
      </c>
      <c r="D530" s="1" t="s">
        <v>8336</v>
      </c>
      <c r="E530" s="1" t="s">
        <v>9</v>
      </c>
      <c r="F530" s="3">
        <v>100</v>
      </c>
      <c r="G530" s="3">
        <v>100</v>
      </c>
    </row>
    <row r="531" spans="1:7">
      <c r="A531" s="1" t="s">
        <v>8441</v>
      </c>
      <c r="B531" s="1" t="s">
        <v>8458</v>
      </c>
      <c r="D531" s="1" t="s">
        <v>8336</v>
      </c>
      <c r="E531" s="1" t="s">
        <v>9</v>
      </c>
      <c r="F531" s="1" t="s">
        <v>8466</v>
      </c>
      <c r="G531" s="1" t="s">
        <v>8466</v>
      </c>
    </row>
    <row r="532" spans="1:7">
      <c r="A532" s="1" t="s">
        <v>8446</v>
      </c>
      <c r="B532" s="1" t="s">
        <v>8459</v>
      </c>
      <c r="D532" s="1" t="s">
        <v>8336</v>
      </c>
      <c r="E532" s="1" t="s">
        <v>9</v>
      </c>
      <c r="F532" s="1" t="s">
        <v>8467</v>
      </c>
      <c r="G532" s="1" t="s">
        <v>8467</v>
      </c>
    </row>
    <row r="533" spans="1:7">
      <c r="A533" s="1" t="s">
        <v>8445</v>
      </c>
      <c r="B533" s="1" t="s">
        <v>8460</v>
      </c>
      <c r="D533" s="1" t="s">
        <v>8336</v>
      </c>
      <c r="E533" s="1" t="s">
        <v>9</v>
      </c>
      <c r="F533" s="1" t="s">
        <v>8468</v>
      </c>
      <c r="G533" s="1" t="s">
        <v>8468</v>
      </c>
    </row>
    <row r="534" spans="1:7">
      <c r="A534" s="1" t="s">
        <v>8444</v>
      </c>
      <c r="B534" s="1" t="s">
        <v>8461</v>
      </c>
      <c r="D534" s="1" t="s">
        <v>8336</v>
      </c>
      <c r="E534" s="1" t="s">
        <v>9</v>
      </c>
      <c r="F534" s="1" t="s">
        <v>8469</v>
      </c>
      <c r="G534" s="1" t="s">
        <v>8469</v>
      </c>
    </row>
    <row r="535" spans="1:7">
      <c r="A535" s="1" t="s">
        <v>8443</v>
      </c>
      <c r="B535" s="1" t="s">
        <v>8462</v>
      </c>
      <c r="D535" s="1" t="s">
        <v>8336</v>
      </c>
      <c r="E535" s="1" t="s">
        <v>9</v>
      </c>
      <c r="F535" s="1" t="s">
        <v>8470</v>
      </c>
      <c r="G535" s="1" t="s">
        <v>8470</v>
      </c>
    </row>
    <row r="536" spans="1:7">
      <c r="A536" s="1" t="s">
        <v>8442</v>
      </c>
      <c r="B536" s="1" t="s">
        <v>8463</v>
      </c>
      <c r="D536" s="1" t="s">
        <v>8336</v>
      </c>
      <c r="E536" s="1" t="s">
        <v>9</v>
      </c>
      <c r="F536" s="1" t="s">
        <v>8471</v>
      </c>
      <c r="G536" s="1" t="s">
        <v>8471</v>
      </c>
    </row>
    <row r="537" spans="1:7">
      <c r="A537" s="1" t="s">
        <v>8578</v>
      </c>
      <c r="B537" s="1" t="s">
        <v>8579</v>
      </c>
      <c r="D537" s="1" t="s">
        <v>8336</v>
      </c>
      <c r="E537" s="1" t="s">
        <v>9</v>
      </c>
      <c r="F537" s="1" t="s">
        <v>8627</v>
      </c>
      <c r="G537" s="1" t="s">
        <v>8627</v>
      </c>
    </row>
    <row r="539" spans="1:7">
      <c r="A539" s="7" t="s">
        <v>8472</v>
      </c>
      <c r="B539" s="1" t="s">
        <v>8478</v>
      </c>
      <c r="C539" s="1" t="s">
        <v>8644</v>
      </c>
      <c r="D539" s="1" t="s">
        <v>8336</v>
      </c>
      <c r="E539" s="1" t="s">
        <v>9</v>
      </c>
      <c r="F539" s="3">
        <v>0</v>
      </c>
      <c r="G539" s="3">
        <v>0</v>
      </c>
    </row>
    <row r="540" spans="1:7">
      <c r="A540" s="7" t="s">
        <v>8473</v>
      </c>
      <c r="B540" s="1" t="s">
        <v>8479</v>
      </c>
      <c r="C540" s="1" t="s">
        <v>8644</v>
      </c>
      <c r="D540" s="1" t="s">
        <v>8336</v>
      </c>
      <c r="E540" s="1" t="s">
        <v>9</v>
      </c>
      <c r="F540" s="3">
        <v>0</v>
      </c>
      <c r="G540" s="3">
        <v>0</v>
      </c>
    </row>
    <row r="541" spans="1:7">
      <c r="A541" s="7" t="s">
        <v>8474</v>
      </c>
      <c r="B541" s="1" t="s">
        <v>8480</v>
      </c>
      <c r="C541" s="1" t="s">
        <v>8644</v>
      </c>
      <c r="D541" s="1" t="s">
        <v>8336</v>
      </c>
      <c r="E541" s="1" t="s">
        <v>9</v>
      </c>
      <c r="F541" s="3">
        <v>0</v>
      </c>
      <c r="G541" s="3">
        <v>0</v>
      </c>
    </row>
    <row r="542" spans="1:7">
      <c r="A542" s="7" t="s">
        <v>8475</v>
      </c>
      <c r="B542" s="1" t="s">
        <v>8481</v>
      </c>
      <c r="C542" s="1" t="s">
        <v>8644</v>
      </c>
      <c r="D542" s="1" t="s">
        <v>8336</v>
      </c>
      <c r="E542" s="1" t="s">
        <v>9</v>
      </c>
      <c r="F542" s="3">
        <v>0</v>
      </c>
      <c r="G542" s="3">
        <v>0</v>
      </c>
    </row>
    <row r="543" spans="1:7">
      <c r="A543" s="7" t="s">
        <v>8476</v>
      </c>
      <c r="B543" s="1" t="s">
        <v>8482</v>
      </c>
      <c r="C543" s="1" t="s">
        <v>8644</v>
      </c>
      <c r="D543" s="1" t="s">
        <v>8336</v>
      </c>
      <c r="E543" s="1" t="s">
        <v>9</v>
      </c>
      <c r="F543" s="3">
        <v>0</v>
      </c>
      <c r="G543" s="3">
        <v>0</v>
      </c>
    </row>
    <row r="544" spans="1:7">
      <c r="A544" s="7" t="s">
        <v>8477</v>
      </c>
      <c r="B544" s="1" t="s">
        <v>8483</v>
      </c>
      <c r="C544" s="1" t="s">
        <v>8644</v>
      </c>
      <c r="D544" s="1" t="s">
        <v>8336</v>
      </c>
      <c r="E544" s="1" t="s">
        <v>9</v>
      </c>
      <c r="F544" s="3">
        <v>0</v>
      </c>
      <c r="G544" s="3">
        <v>0</v>
      </c>
    </row>
    <row r="545" spans="1:7">
      <c r="A545" s="1" t="s">
        <v>8571</v>
      </c>
      <c r="B545" s="1" t="s">
        <v>8572</v>
      </c>
      <c r="D545" s="1" t="s">
        <v>8336</v>
      </c>
      <c r="E545" s="1" t="s">
        <v>9</v>
      </c>
      <c r="F545" s="3" t="s">
        <v>8573</v>
      </c>
      <c r="G545" s="3" t="s">
        <v>8573</v>
      </c>
    </row>
    <row r="546" spans="1:7">
      <c r="A546" s="1" t="s">
        <v>8484</v>
      </c>
      <c r="B546" s="1" t="s">
        <v>8490</v>
      </c>
      <c r="D546" s="1" t="s">
        <v>8336</v>
      </c>
      <c r="E546" s="1" t="s">
        <v>9</v>
      </c>
      <c r="F546" s="304" t="s">
        <v>8496</v>
      </c>
      <c r="G546" s="304" t="s">
        <v>8502</v>
      </c>
    </row>
    <row r="547" spans="1:7">
      <c r="A547" s="1" t="s">
        <v>8486</v>
      </c>
      <c r="B547" s="1" t="s">
        <v>8491</v>
      </c>
      <c r="D547" s="1" t="s">
        <v>8336</v>
      </c>
      <c r="E547" s="1" t="s">
        <v>9</v>
      </c>
      <c r="F547" s="304" t="s">
        <v>8500</v>
      </c>
      <c r="G547" s="304" t="s">
        <v>8503</v>
      </c>
    </row>
    <row r="548" spans="1:7">
      <c r="A548" s="1" t="s">
        <v>8487</v>
      </c>
      <c r="B548" s="1" t="s">
        <v>8492</v>
      </c>
      <c r="D548" s="1" t="s">
        <v>8336</v>
      </c>
      <c r="E548" s="1" t="s">
        <v>9</v>
      </c>
      <c r="F548" s="304" t="s">
        <v>8501</v>
      </c>
      <c r="G548" s="304" t="s">
        <v>8504</v>
      </c>
    </row>
    <row r="549" spans="1:7">
      <c r="A549" s="1" t="s">
        <v>8488</v>
      </c>
      <c r="B549" s="1" t="s">
        <v>8493</v>
      </c>
      <c r="D549" s="1" t="s">
        <v>8336</v>
      </c>
      <c r="E549" s="1" t="s">
        <v>9</v>
      </c>
      <c r="F549" s="304" t="s">
        <v>8497</v>
      </c>
      <c r="G549" s="304" t="s">
        <v>8505</v>
      </c>
    </row>
    <row r="550" spans="1:7">
      <c r="A550" s="1" t="s">
        <v>8489</v>
      </c>
      <c r="B550" s="1" t="s">
        <v>8494</v>
      </c>
      <c r="D550" s="1" t="s">
        <v>8336</v>
      </c>
      <c r="E550" s="1" t="s">
        <v>9</v>
      </c>
      <c r="F550" s="304" t="s">
        <v>8498</v>
      </c>
      <c r="G550" s="304" t="s">
        <v>8506</v>
      </c>
    </row>
    <row r="551" spans="1:7">
      <c r="A551" s="1" t="s">
        <v>8485</v>
      </c>
      <c r="B551" s="1" t="s">
        <v>8495</v>
      </c>
      <c r="D551" s="1" t="s">
        <v>8336</v>
      </c>
      <c r="E551" s="1" t="s">
        <v>9</v>
      </c>
      <c r="F551" s="304" t="s">
        <v>8499</v>
      </c>
      <c r="G551" s="304" t="s">
        <v>8507</v>
      </c>
    </row>
    <row r="552" spans="1:7">
      <c r="A552" s="1" t="s">
        <v>8569</v>
      </c>
      <c r="B552" s="1" t="s">
        <v>8570</v>
      </c>
      <c r="D552" s="1" t="s">
        <v>8336</v>
      </c>
      <c r="E552" s="1" t="s">
        <v>9</v>
      </c>
      <c r="F552" s="270" t="s">
        <v>8626</v>
      </c>
      <c r="G552" s="270" t="s">
        <v>8626</v>
      </c>
    </row>
    <row r="554" spans="1:7">
      <c r="A554" s="7" t="s">
        <v>8508</v>
      </c>
      <c r="B554" s="1" t="s">
        <v>8514</v>
      </c>
      <c r="C554" s="1" t="s">
        <v>8644</v>
      </c>
      <c r="D554" s="1" t="s">
        <v>8336</v>
      </c>
      <c r="E554" s="1" t="s">
        <v>9</v>
      </c>
      <c r="F554" s="303">
        <v>20</v>
      </c>
      <c r="G554" s="303">
        <v>20</v>
      </c>
    </row>
    <row r="555" spans="1:7">
      <c r="A555" s="7" t="s">
        <v>8513</v>
      </c>
      <c r="B555" s="1" t="s">
        <v>8515</v>
      </c>
      <c r="C555" s="1" t="s">
        <v>8644</v>
      </c>
      <c r="D555" s="1" t="s">
        <v>8336</v>
      </c>
      <c r="E555" s="1" t="s">
        <v>9</v>
      </c>
      <c r="F555" s="3">
        <v>30</v>
      </c>
      <c r="G555" s="3">
        <v>30</v>
      </c>
    </row>
    <row r="556" spans="1:7">
      <c r="A556" s="7" t="s">
        <v>8512</v>
      </c>
      <c r="B556" s="1" t="s">
        <v>8516</v>
      </c>
      <c r="C556" s="1" t="s">
        <v>8644</v>
      </c>
      <c r="D556" s="1" t="s">
        <v>8336</v>
      </c>
      <c r="E556" s="1" t="s">
        <v>9</v>
      </c>
      <c r="F556" s="3">
        <v>40</v>
      </c>
      <c r="G556" s="3">
        <v>40</v>
      </c>
    </row>
    <row r="557" spans="1:7">
      <c r="A557" s="7" t="s">
        <v>8511</v>
      </c>
      <c r="B557" s="1" t="s">
        <v>8517</v>
      </c>
      <c r="C557" s="1" t="s">
        <v>8644</v>
      </c>
      <c r="D557" s="1" t="s">
        <v>8336</v>
      </c>
      <c r="E557" s="1" t="s">
        <v>9</v>
      </c>
      <c r="F557" s="3">
        <v>15</v>
      </c>
      <c r="G557" s="3">
        <v>15</v>
      </c>
    </row>
    <row r="558" spans="1:7">
      <c r="A558" s="7" t="s">
        <v>8510</v>
      </c>
      <c r="B558" s="1" t="s">
        <v>8518</v>
      </c>
      <c r="C558" s="1" t="s">
        <v>8644</v>
      </c>
      <c r="D558" s="1" t="s">
        <v>8336</v>
      </c>
      <c r="E558" s="1" t="s">
        <v>9</v>
      </c>
      <c r="F558" s="3">
        <v>60</v>
      </c>
      <c r="G558" s="3">
        <v>60</v>
      </c>
    </row>
    <row r="559" spans="1:7">
      <c r="A559" s="7" t="s">
        <v>8509</v>
      </c>
      <c r="B559" s="1" t="s">
        <v>8519</v>
      </c>
      <c r="C559" s="1" t="s">
        <v>8644</v>
      </c>
      <c r="D559" s="1" t="s">
        <v>8336</v>
      </c>
      <c r="E559" s="1" t="s">
        <v>9</v>
      </c>
      <c r="F559" s="3">
        <v>70</v>
      </c>
      <c r="G559" s="3">
        <v>70</v>
      </c>
    </row>
    <row r="560" spans="1:7">
      <c r="A560" s="1" t="s">
        <v>8580</v>
      </c>
      <c r="B560" s="1" t="s">
        <v>8581</v>
      </c>
      <c r="D560" s="1" t="s">
        <v>8336</v>
      </c>
      <c r="E560" s="1" t="s">
        <v>18</v>
      </c>
      <c r="F560" s="3" t="s">
        <v>8614</v>
      </c>
      <c r="G560" s="3" t="s">
        <v>8614</v>
      </c>
    </row>
    <row r="561" spans="1:7">
      <c r="A561" s="1" t="s">
        <v>8532</v>
      </c>
      <c r="B561" s="1" t="s">
        <v>8520</v>
      </c>
      <c r="D561" s="1" t="s">
        <v>8336</v>
      </c>
      <c r="E561" s="1" t="s">
        <v>9</v>
      </c>
      <c r="F561" s="304" t="s">
        <v>8652</v>
      </c>
      <c r="G561" s="304" t="s">
        <v>8646</v>
      </c>
    </row>
    <row r="562" spans="1:7">
      <c r="A562" s="1" t="s">
        <v>8533</v>
      </c>
      <c r="B562" s="1" t="s">
        <v>8521</v>
      </c>
      <c r="D562" s="1" t="s">
        <v>8336</v>
      </c>
      <c r="E562" s="1" t="s">
        <v>9</v>
      </c>
      <c r="F562" s="304" t="s">
        <v>8653</v>
      </c>
      <c r="G562" s="304" t="s">
        <v>8651</v>
      </c>
    </row>
    <row r="563" spans="1:7">
      <c r="A563" s="1" t="s">
        <v>8534</v>
      </c>
      <c r="B563" s="1" t="s">
        <v>8522</v>
      </c>
      <c r="D563" s="1" t="s">
        <v>8336</v>
      </c>
      <c r="E563" s="1" t="s">
        <v>9</v>
      </c>
      <c r="F563" s="304" t="s">
        <v>8654</v>
      </c>
      <c r="G563" s="304" t="s">
        <v>8650</v>
      </c>
    </row>
    <row r="564" spans="1:7">
      <c r="A564" s="1" t="s">
        <v>8535</v>
      </c>
      <c r="B564" s="1" t="s">
        <v>8523</v>
      </c>
      <c r="D564" s="1" t="s">
        <v>8336</v>
      </c>
      <c r="E564" s="1" t="s">
        <v>9</v>
      </c>
      <c r="F564" s="304" t="s">
        <v>8655</v>
      </c>
      <c r="G564" s="304" t="s">
        <v>8649</v>
      </c>
    </row>
    <row r="565" spans="1:7">
      <c r="A565" s="1" t="s">
        <v>8536</v>
      </c>
      <c r="B565" s="1" t="s">
        <v>8524</v>
      </c>
      <c r="D565" s="1" t="s">
        <v>8336</v>
      </c>
      <c r="E565" s="1" t="s">
        <v>9</v>
      </c>
      <c r="F565" s="304" t="s">
        <v>8656</v>
      </c>
      <c r="G565" s="304" t="s">
        <v>8648</v>
      </c>
    </row>
    <row r="566" spans="1:7">
      <c r="A566" s="1" t="s">
        <v>8537</v>
      </c>
      <c r="B566" s="1" t="s">
        <v>8525</v>
      </c>
      <c r="D566" s="1" t="s">
        <v>8336</v>
      </c>
      <c r="E566" s="1" t="s">
        <v>9</v>
      </c>
      <c r="F566" s="304" t="s">
        <v>8657</v>
      </c>
      <c r="G566" s="304" t="s">
        <v>8647</v>
      </c>
    </row>
    <row r="567" spans="1:7">
      <c r="A567" s="1" t="s">
        <v>8567</v>
      </c>
      <c r="B567" s="1" t="s">
        <v>8568</v>
      </c>
      <c r="D567" s="1" t="s">
        <v>8336</v>
      </c>
      <c r="E567" s="1" t="s">
        <v>9</v>
      </c>
      <c r="F567" s="1" t="s">
        <v>8628</v>
      </c>
      <c r="G567" s="1" t="s">
        <v>8628</v>
      </c>
    </row>
    <row r="568" spans="1:7">
      <c r="A568" s="7" t="s">
        <v>8538</v>
      </c>
      <c r="B568" s="1" t="s">
        <v>8526</v>
      </c>
      <c r="C568" s="1" t="s">
        <v>8644</v>
      </c>
      <c r="D568" s="1" t="s">
        <v>8336</v>
      </c>
      <c r="E568" s="1" t="s">
        <v>13</v>
      </c>
      <c r="F568" s="3">
        <v>5</v>
      </c>
      <c r="G568" s="3">
        <v>5</v>
      </c>
    </row>
    <row r="569" spans="1:7">
      <c r="A569" s="7" t="s">
        <v>8539</v>
      </c>
      <c r="B569" s="1" t="s">
        <v>8527</v>
      </c>
      <c r="C569" s="1" t="s">
        <v>8644</v>
      </c>
      <c r="D569" s="1" t="s">
        <v>8336</v>
      </c>
      <c r="E569" s="1" t="s">
        <v>13</v>
      </c>
      <c r="F569" s="3">
        <v>5</v>
      </c>
      <c r="G569" s="3">
        <v>5</v>
      </c>
    </row>
    <row r="570" spans="1:7">
      <c r="A570" s="7" t="s">
        <v>8540</v>
      </c>
      <c r="B570" s="1" t="s">
        <v>8528</v>
      </c>
      <c r="C570" s="1" t="s">
        <v>8644</v>
      </c>
      <c r="D570" s="1" t="s">
        <v>8336</v>
      </c>
      <c r="E570" s="1" t="s">
        <v>13</v>
      </c>
      <c r="F570" s="3">
        <v>5</v>
      </c>
      <c r="G570" s="3">
        <v>5</v>
      </c>
    </row>
    <row r="571" spans="1:7">
      <c r="A571" s="7" t="s">
        <v>8541</v>
      </c>
      <c r="B571" s="1" t="s">
        <v>8529</v>
      </c>
      <c r="C571" s="1" t="s">
        <v>8644</v>
      </c>
      <c r="D571" s="1" t="s">
        <v>8336</v>
      </c>
      <c r="E571" s="1" t="s">
        <v>13</v>
      </c>
      <c r="F571" s="3">
        <v>5</v>
      </c>
      <c r="G571" s="3">
        <v>5</v>
      </c>
    </row>
    <row r="572" spans="1:7">
      <c r="A572" s="7" t="s">
        <v>8542</v>
      </c>
      <c r="B572" s="1" t="s">
        <v>8530</v>
      </c>
      <c r="C572" s="1" t="s">
        <v>8644</v>
      </c>
      <c r="D572" s="1" t="s">
        <v>8336</v>
      </c>
      <c r="E572" s="1" t="s">
        <v>13</v>
      </c>
      <c r="F572" s="3">
        <v>10</v>
      </c>
      <c r="G572" s="3">
        <v>10</v>
      </c>
    </row>
    <row r="573" spans="1:7">
      <c r="A573" s="7" t="s">
        <v>8543</v>
      </c>
      <c r="B573" s="1" t="s">
        <v>8531</v>
      </c>
      <c r="C573" s="1" t="s">
        <v>8644</v>
      </c>
      <c r="D573" s="1" t="s">
        <v>8336</v>
      </c>
      <c r="E573" s="1" t="s">
        <v>13</v>
      </c>
      <c r="F573" s="3">
        <v>10</v>
      </c>
      <c r="G573" s="3">
        <v>10</v>
      </c>
    </row>
    <row r="574" spans="1:7">
      <c r="A574" s="1" t="s">
        <v>8582</v>
      </c>
      <c r="B574" s="1" t="s">
        <v>8583</v>
      </c>
      <c r="D574" s="1" t="s">
        <v>8336</v>
      </c>
      <c r="E574" s="1" t="s">
        <v>514</v>
      </c>
      <c r="F574" s="3">
        <v>0</v>
      </c>
      <c r="G574" s="3">
        <v>0</v>
      </c>
    </row>
    <row r="575" spans="1:7">
      <c r="A575" s="1" t="s">
        <v>8593</v>
      </c>
      <c r="B575" s="1" t="s">
        <v>8600</v>
      </c>
      <c r="D575" s="1" t="s">
        <v>8336</v>
      </c>
      <c r="E575" s="1" t="s">
        <v>514</v>
      </c>
      <c r="F575" s="3" t="s">
        <v>8607</v>
      </c>
      <c r="G575" s="3" t="s">
        <v>8607</v>
      </c>
    </row>
    <row r="576" spans="1:7">
      <c r="A576" s="1" t="s">
        <v>8594</v>
      </c>
      <c r="B576" s="1" t="s">
        <v>8606</v>
      </c>
      <c r="D576" s="1" t="s">
        <v>8336</v>
      </c>
      <c r="E576" s="1" t="s">
        <v>514</v>
      </c>
      <c r="F576" s="3" t="s">
        <v>8608</v>
      </c>
      <c r="G576" s="3" t="s">
        <v>8608</v>
      </c>
    </row>
    <row r="577" spans="1:7">
      <c r="A577" s="1" t="s">
        <v>8595</v>
      </c>
      <c r="B577" s="1" t="s">
        <v>8605</v>
      </c>
      <c r="D577" s="1" t="s">
        <v>8336</v>
      </c>
      <c r="E577" s="1" t="s">
        <v>514</v>
      </c>
      <c r="F577" s="3" t="s">
        <v>8609</v>
      </c>
      <c r="G577" s="3" t="s">
        <v>8609</v>
      </c>
    </row>
    <row r="578" spans="1:7">
      <c r="A578" s="1" t="s">
        <v>8596</v>
      </c>
      <c r="B578" s="1" t="s">
        <v>8604</v>
      </c>
      <c r="D578" s="1" t="s">
        <v>8336</v>
      </c>
      <c r="E578" s="1" t="s">
        <v>514</v>
      </c>
      <c r="F578" s="3" t="s">
        <v>8610</v>
      </c>
      <c r="G578" s="3" t="s">
        <v>8610</v>
      </c>
    </row>
    <row r="579" spans="1:7">
      <c r="A579" s="1" t="s">
        <v>8597</v>
      </c>
      <c r="B579" s="1" t="s">
        <v>8603</v>
      </c>
      <c r="D579" s="1" t="s">
        <v>8336</v>
      </c>
      <c r="E579" s="1" t="s">
        <v>514</v>
      </c>
      <c r="F579" s="3" t="s">
        <v>8611</v>
      </c>
      <c r="G579" s="3" t="s">
        <v>8611</v>
      </c>
    </row>
    <row r="580" spans="1:7">
      <c r="A580" s="1" t="s">
        <v>8598</v>
      </c>
      <c r="B580" s="1" t="s">
        <v>8602</v>
      </c>
      <c r="D580" s="1" t="s">
        <v>8336</v>
      </c>
      <c r="E580" s="1" t="s">
        <v>514</v>
      </c>
      <c r="F580" s="3" t="s">
        <v>8612</v>
      </c>
      <c r="G580" s="3" t="s">
        <v>8612</v>
      </c>
    </row>
    <row r="581" spans="1:7">
      <c r="A581" s="1" t="s">
        <v>8599</v>
      </c>
      <c r="B581" s="1" t="s">
        <v>8601</v>
      </c>
      <c r="D581" s="1" t="s">
        <v>8336</v>
      </c>
      <c r="E581" s="1" t="s">
        <v>514</v>
      </c>
      <c r="F581" s="3" t="s">
        <v>8613</v>
      </c>
      <c r="G581" s="3" t="s">
        <v>8613</v>
      </c>
    </row>
    <row r="582" spans="1:7">
      <c r="A582" s="1" t="s">
        <v>8562</v>
      </c>
      <c r="B582" s="1" t="s">
        <v>8544</v>
      </c>
      <c r="D582" s="1" t="s">
        <v>8336</v>
      </c>
      <c r="E582" s="1" t="s">
        <v>514</v>
      </c>
      <c r="F582" s="1" t="s">
        <v>8585</v>
      </c>
      <c r="G582" s="1" t="s">
        <v>8585</v>
      </c>
    </row>
    <row r="583" spans="1:7">
      <c r="A583" s="1" t="s">
        <v>8561</v>
      </c>
      <c r="B583" s="1" t="s">
        <v>8545</v>
      </c>
      <c r="D583" s="1" t="s">
        <v>8336</v>
      </c>
      <c r="E583" s="1" t="s">
        <v>514</v>
      </c>
      <c r="F583" s="1" t="s">
        <v>8586</v>
      </c>
      <c r="G583" s="1" t="s">
        <v>8586</v>
      </c>
    </row>
    <row r="584" spans="1:7">
      <c r="A584" s="1" t="s">
        <v>8560</v>
      </c>
      <c r="B584" s="1" t="s">
        <v>8546</v>
      </c>
      <c r="D584" s="1" t="s">
        <v>8336</v>
      </c>
      <c r="E584" s="1" t="s">
        <v>514</v>
      </c>
      <c r="F584" s="1" t="s">
        <v>8587</v>
      </c>
      <c r="G584" s="1" t="s">
        <v>8587</v>
      </c>
    </row>
    <row r="585" spans="1:7">
      <c r="A585" s="1" t="s">
        <v>8558</v>
      </c>
      <c r="B585" s="1" t="s">
        <v>8547</v>
      </c>
      <c r="D585" s="1" t="s">
        <v>8336</v>
      </c>
      <c r="E585" s="1" t="s">
        <v>514</v>
      </c>
      <c r="F585" s="1" t="s">
        <v>8588</v>
      </c>
      <c r="G585" s="1" t="s">
        <v>8588</v>
      </c>
    </row>
    <row r="586" spans="1:7">
      <c r="A586" s="1" t="s">
        <v>8559</v>
      </c>
      <c r="B586" s="1" t="s">
        <v>8548</v>
      </c>
      <c r="D586" s="1" t="s">
        <v>8336</v>
      </c>
      <c r="E586" s="1" t="s">
        <v>514</v>
      </c>
      <c r="F586" s="1" t="s">
        <v>8589</v>
      </c>
      <c r="G586" s="1" t="s">
        <v>8589</v>
      </c>
    </row>
    <row r="587" spans="1:7">
      <c r="A587" s="1" t="s">
        <v>8557</v>
      </c>
      <c r="B587" s="1" t="s">
        <v>8549</v>
      </c>
      <c r="D587" s="1" t="s">
        <v>8336</v>
      </c>
      <c r="E587" s="1" t="s">
        <v>514</v>
      </c>
      <c r="F587" s="1" t="s">
        <v>8590</v>
      </c>
      <c r="G587" s="1" t="s">
        <v>8590</v>
      </c>
    </row>
    <row r="588" spans="1:7">
      <c r="A588" s="1" t="s">
        <v>8563</v>
      </c>
      <c r="B588" s="1" t="s">
        <v>8564</v>
      </c>
      <c r="D588" s="1" t="s">
        <v>8336</v>
      </c>
      <c r="E588" s="1" t="s">
        <v>514</v>
      </c>
      <c r="F588" s="1" t="s">
        <v>8584</v>
      </c>
      <c r="G588" s="1" t="s">
        <v>8584</v>
      </c>
    </row>
    <row r="590" spans="1:7">
      <c r="A590" s="1" t="s">
        <v>8550</v>
      </c>
      <c r="B590" s="1" t="s">
        <v>8553</v>
      </c>
      <c r="D590" s="1" t="s">
        <v>8336</v>
      </c>
      <c r="E590" s="1" t="s">
        <v>514</v>
      </c>
      <c r="F590" s="1" t="s">
        <v>8139</v>
      </c>
      <c r="G590" s="1" t="s">
        <v>8139</v>
      </c>
    </row>
    <row r="591" spans="1:7">
      <c r="A591" s="1" t="s">
        <v>8551</v>
      </c>
      <c r="B591" s="1" t="s">
        <v>8554</v>
      </c>
      <c r="D591" s="1" t="s">
        <v>8336</v>
      </c>
      <c r="E591" s="1" t="s">
        <v>514</v>
      </c>
      <c r="F591" s="1" t="s">
        <v>8566</v>
      </c>
      <c r="G591" s="1" t="s">
        <v>8566</v>
      </c>
    </row>
    <row r="592" spans="1:7">
      <c r="A592" s="1" t="s">
        <v>8565</v>
      </c>
      <c r="B592" s="1" t="s">
        <v>8555</v>
      </c>
      <c r="D592" s="1" t="s">
        <v>8336</v>
      </c>
      <c r="E592" s="1" t="s">
        <v>514</v>
      </c>
      <c r="F592" s="304" t="s">
        <v>8658</v>
      </c>
      <c r="G592" s="304" t="s">
        <v>8664</v>
      </c>
    </row>
    <row r="593" spans="1:7">
      <c r="A593" s="1" t="s">
        <v>8552</v>
      </c>
      <c r="B593" s="1" t="s">
        <v>8556</v>
      </c>
      <c r="D593" s="1" t="s">
        <v>8336</v>
      </c>
      <c r="E593" s="1" t="s">
        <v>514</v>
      </c>
      <c r="F593" s="304" t="s">
        <v>8659</v>
      </c>
      <c r="G593" s="304" t="s">
        <v>8645</v>
      </c>
    </row>
    <row r="594" spans="1:7">
      <c r="A594" s="1" t="s">
        <v>8618</v>
      </c>
      <c r="B594" s="1" t="s">
        <v>8592</v>
      </c>
      <c r="D594" s="1" t="s">
        <v>8336</v>
      </c>
      <c r="E594" s="1" t="s">
        <v>18</v>
      </c>
      <c r="F594" s="304" t="s">
        <v>8616</v>
      </c>
      <c r="G594" s="304" t="s">
        <v>8615</v>
      </c>
    </row>
    <row r="595" spans="1:7">
      <c r="A595" s="1" t="s">
        <v>8617</v>
      </c>
      <c r="B595" s="1" t="s">
        <v>8592</v>
      </c>
      <c r="D595" s="1" t="s">
        <v>8336</v>
      </c>
      <c r="E595" s="1" t="s">
        <v>18</v>
      </c>
      <c r="F595" s="304" t="s">
        <v>8621</v>
      </c>
      <c r="G595" s="304" t="s">
        <v>8623</v>
      </c>
    </row>
    <row r="596" spans="1:7">
      <c r="A596" s="1" t="s">
        <v>8619</v>
      </c>
      <c r="B596" s="1" t="s">
        <v>8592</v>
      </c>
      <c r="D596" s="1" t="s">
        <v>8336</v>
      </c>
      <c r="E596" s="1" t="s">
        <v>18</v>
      </c>
      <c r="F596" s="304" t="s">
        <v>8622</v>
      </c>
      <c r="G596" s="304" t="s">
        <v>8624</v>
      </c>
    </row>
    <row r="597" spans="1:7">
      <c r="A597" s="1" t="s">
        <v>8620</v>
      </c>
      <c r="B597" s="1" t="s">
        <v>8592</v>
      </c>
      <c r="D597" s="1" t="s">
        <v>8336</v>
      </c>
      <c r="E597" s="1" t="s">
        <v>18</v>
      </c>
      <c r="F597" s="304" t="s">
        <v>8660</v>
      </c>
      <c r="G597" s="304" t="s">
        <v>8625</v>
      </c>
    </row>
    <row r="598" spans="1:7">
      <c r="A598" s="1" t="s">
        <v>8591</v>
      </c>
      <c r="B598" s="1" t="s">
        <v>8592</v>
      </c>
      <c r="D598" s="1" t="s">
        <v>8336</v>
      </c>
      <c r="E598" s="1" t="s">
        <v>18</v>
      </c>
      <c r="F598" s="1" t="s">
        <v>8620</v>
      </c>
      <c r="G598" s="1" t="s">
        <v>8620</v>
      </c>
    </row>
  </sheetData>
  <hyperlinks>
    <hyperlink ref="F385" r:id="rId1" display="https://www.objectif-zan.com/" xr:uid="{E7029FEE-F9F9-4149-9A75-C627A15FDFB5}"/>
    <hyperlink ref="G385" r:id="rId2" display="https://www.objectif-zan.com/" xr:uid="{D7BB9A3D-D192-46E5-A500-B50D4D13A6F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49488-3DAE-45F7-96D8-0AB11390E82F}">
  <dimension ref="A1:K20"/>
  <sheetViews>
    <sheetView workbookViewId="0">
      <selection activeCell="A10" sqref="A10"/>
    </sheetView>
  </sheetViews>
  <sheetFormatPr defaultRowHeight="15"/>
  <cols>
    <col min="1" max="2" width="17.85546875" customWidth="1"/>
    <col min="3" max="3" width="11.42578125" customWidth="1"/>
    <col min="4" max="4" width="26.42578125" customWidth="1"/>
    <col min="5" max="5" width="26.7109375" customWidth="1"/>
    <col min="6" max="6" width="44.85546875" customWidth="1"/>
    <col min="7" max="7" width="46" customWidth="1"/>
  </cols>
  <sheetData>
    <row r="1" spans="1:11" s="8" customFormat="1">
      <c r="A1" s="7" t="s">
        <v>1</v>
      </c>
      <c r="B1" s="7" t="s">
        <v>5</v>
      </c>
      <c r="C1" s="7" t="s">
        <v>206</v>
      </c>
      <c r="D1" s="7" t="s">
        <v>3</v>
      </c>
      <c r="E1" s="7" t="s">
        <v>190</v>
      </c>
      <c r="F1" s="7" t="s">
        <v>207</v>
      </c>
      <c r="G1" s="7" t="s">
        <v>208</v>
      </c>
      <c r="H1" s="8" t="s">
        <v>381</v>
      </c>
    </row>
    <row r="2" spans="1:11" s="8" customFormat="1">
      <c r="A2" s="7" t="s">
        <v>312</v>
      </c>
      <c r="B2" s="7"/>
      <c r="C2" s="7"/>
      <c r="D2" s="7"/>
      <c r="E2" s="7"/>
      <c r="F2" s="7"/>
      <c r="G2" s="7"/>
    </row>
    <row r="3" spans="1:11" s="8" customFormat="1">
      <c r="A3" s="7" t="s">
        <v>313</v>
      </c>
      <c r="B3" s="7"/>
      <c r="C3" s="7"/>
      <c r="D3" s="7"/>
      <c r="E3" s="7"/>
      <c r="F3" s="7"/>
      <c r="G3" s="7"/>
    </row>
    <row r="4" spans="1:11" s="8" customFormat="1">
      <c r="A4" s="7" t="s">
        <v>314</v>
      </c>
      <c r="B4" s="7"/>
      <c r="C4" s="7"/>
      <c r="D4" s="7"/>
      <c r="E4" s="7"/>
      <c r="F4" s="7"/>
      <c r="G4" s="7"/>
    </row>
    <row r="5" spans="1:11" s="1" customFormat="1">
      <c r="A5" s="4" t="s">
        <v>1011</v>
      </c>
      <c r="B5" s="4"/>
      <c r="C5" s="4"/>
      <c r="D5" s="4"/>
      <c r="E5" s="5"/>
      <c r="F5" s="4"/>
      <c r="G5" s="4"/>
      <c r="H5" s="4"/>
      <c r="I5" s="4"/>
      <c r="J5" s="4"/>
      <c r="K5" s="4"/>
    </row>
    <row r="6" spans="1:11">
      <c r="A6" s="1" t="s">
        <v>188</v>
      </c>
      <c r="B6" s="1" t="s">
        <v>22</v>
      </c>
      <c r="C6" s="1" t="s">
        <v>22</v>
      </c>
      <c r="D6" s="1" t="s">
        <v>189</v>
      </c>
      <c r="E6" s="3" t="b">
        <v>1</v>
      </c>
      <c r="F6" s="1" t="s">
        <v>192</v>
      </c>
      <c r="G6" s="1" t="s">
        <v>209</v>
      </c>
      <c r="H6" s="1" t="s">
        <v>190</v>
      </c>
    </row>
    <row r="7" spans="1:11">
      <c r="A7" s="1" t="s">
        <v>24</v>
      </c>
      <c r="B7" s="1" t="s">
        <v>22</v>
      </c>
      <c r="C7" s="1" t="s">
        <v>22</v>
      </c>
      <c r="D7" s="1" t="s">
        <v>191</v>
      </c>
      <c r="E7" s="3" t="b">
        <v>0</v>
      </c>
      <c r="F7" s="1" t="s">
        <v>197</v>
      </c>
      <c r="G7" s="1" t="s">
        <v>209</v>
      </c>
      <c r="H7" s="1" t="s">
        <v>190</v>
      </c>
    </row>
    <row r="8" spans="1:11">
      <c r="A8" s="1" t="s">
        <v>193</v>
      </c>
      <c r="B8" s="1" t="s">
        <v>22</v>
      </c>
      <c r="C8" s="1" t="s">
        <v>22</v>
      </c>
      <c r="D8" s="1" t="s">
        <v>194</v>
      </c>
      <c r="E8" s="1" t="s">
        <v>195</v>
      </c>
      <c r="F8" s="1" t="s">
        <v>196</v>
      </c>
      <c r="G8" s="1" t="s">
        <v>282</v>
      </c>
      <c r="H8" s="1" t="s">
        <v>190</v>
      </c>
    </row>
    <row r="9" spans="1:11">
      <c r="A9" s="1" t="s">
        <v>198</v>
      </c>
      <c r="B9" s="1" t="s">
        <v>22</v>
      </c>
      <c r="C9" s="1" t="s">
        <v>22</v>
      </c>
      <c r="D9" s="1" t="s">
        <v>199</v>
      </c>
      <c r="E9" t="s">
        <v>200</v>
      </c>
      <c r="F9" s="1" t="s">
        <v>201</v>
      </c>
      <c r="G9" s="1" t="s">
        <v>284</v>
      </c>
      <c r="H9" s="1" t="s">
        <v>190</v>
      </c>
    </row>
    <row r="10" spans="1:11">
      <c r="A10" s="1" t="s">
        <v>203</v>
      </c>
      <c r="B10" s="1" t="s">
        <v>22</v>
      </c>
      <c r="C10" s="1" t="s">
        <v>22</v>
      </c>
      <c r="D10" s="1" t="s">
        <v>202</v>
      </c>
      <c r="E10" t="s">
        <v>283</v>
      </c>
      <c r="F10" t="s">
        <v>310</v>
      </c>
      <c r="G10" t="s">
        <v>311</v>
      </c>
      <c r="H10" s="1" t="s">
        <v>190</v>
      </c>
    </row>
    <row r="11" spans="1:11" s="1" customFormat="1">
      <c r="A11" s="4" t="s">
        <v>1012</v>
      </c>
      <c r="B11" s="4"/>
      <c r="C11" s="4"/>
      <c r="D11" s="4"/>
      <c r="E11" s="5"/>
      <c r="F11" s="4"/>
      <c r="G11" s="4"/>
      <c r="H11" s="4"/>
      <c r="I11" s="4"/>
      <c r="J11" s="4"/>
      <c r="K11" s="4"/>
    </row>
    <row r="12" spans="1:11">
      <c r="A12" s="1" t="s">
        <v>286</v>
      </c>
      <c r="B12" s="1" t="s">
        <v>307</v>
      </c>
      <c r="C12" s="1" t="s">
        <v>8</v>
      </c>
      <c r="D12" s="1" t="s">
        <v>285</v>
      </c>
      <c r="E12" t="s">
        <v>289</v>
      </c>
      <c r="F12" t="s">
        <v>288</v>
      </c>
      <c r="G12" t="s">
        <v>287</v>
      </c>
    </row>
    <row r="13" spans="1:11" s="1" customFormat="1">
      <c r="A13" s="4" t="s">
        <v>1014</v>
      </c>
      <c r="B13" s="4"/>
      <c r="C13" s="4"/>
      <c r="D13" s="4"/>
      <c r="E13" s="5"/>
      <c r="F13" s="4"/>
      <c r="G13" s="4"/>
      <c r="H13" s="4"/>
      <c r="I13" s="4"/>
      <c r="J13" s="4"/>
      <c r="K13" s="4"/>
    </row>
    <row r="14" spans="1:11">
      <c r="A14" s="1" t="s">
        <v>292</v>
      </c>
      <c r="B14" s="1" t="s">
        <v>307</v>
      </c>
      <c r="C14" s="1" t="s">
        <v>238</v>
      </c>
      <c r="D14" s="1" t="s">
        <v>293</v>
      </c>
      <c r="E14" s="1" t="s">
        <v>302</v>
      </c>
      <c r="F14" s="1" t="s">
        <v>304</v>
      </c>
      <c r="G14" s="1" t="s">
        <v>303</v>
      </c>
    </row>
    <row r="15" spans="1:11" s="1" customFormat="1">
      <c r="A15" s="4" t="s">
        <v>1013</v>
      </c>
      <c r="B15" s="4"/>
      <c r="C15" s="4"/>
      <c r="D15" s="4"/>
      <c r="E15" s="5"/>
      <c r="F15" s="4"/>
      <c r="G15" s="4"/>
      <c r="H15" s="4"/>
      <c r="I15" s="4"/>
      <c r="J15" s="4"/>
      <c r="K15" s="4"/>
    </row>
    <row r="16" spans="1:11">
      <c r="A16" s="1" t="s">
        <v>291</v>
      </c>
      <c r="B16" s="1" t="s">
        <v>307</v>
      </c>
      <c r="C16" s="1" t="s">
        <v>290</v>
      </c>
      <c r="D16" s="1" t="s">
        <v>294</v>
      </c>
      <c r="E16" s="1" t="s">
        <v>1015</v>
      </c>
      <c r="F16" s="1" t="s">
        <v>300</v>
      </c>
      <c r="G16" s="1" t="s">
        <v>301</v>
      </c>
    </row>
    <row r="17" spans="1:7">
      <c r="A17" s="1" t="s">
        <v>295</v>
      </c>
      <c r="B17" s="1" t="s">
        <v>307</v>
      </c>
      <c r="C17" s="1" t="s">
        <v>290</v>
      </c>
      <c r="D17" s="1" t="s">
        <v>296</v>
      </c>
      <c r="E17" s="1" t="s">
        <v>299</v>
      </c>
      <c r="F17" s="1" t="s">
        <v>297</v>
      </c>
      <c r="G17" s="1" t="s">
        <v>298</v>
      </c>
    </row>
    <row r="18" spans="1:7">
      <c r="A18" s="1" t="s">
        <v>295</v>
      </c>
      <c r="B18" s="1" t="s">
        <v>308</v>
      </c>
      <c r="C18" s="1" t="s">
        <v>290</v>
      </c>
      <c r="D18" s="1" t="s">
        <v>296</v>
      </c>
      <c r="E18" s="1" t="s">
        <v>1016</v>
      </c>
      <c r="F18" s="1" t="s">
        <v>1017</v>
      </c>
      <c r="G18" s="1" t="s">
        <v>1018</v>
      </c>
    </row>
    <row r="20" spans="1:7">
      <c r="A20" s="1" t="s">
        <v>6672</v>
      </c>
      <c r="B20" s="1" t="s">
        <v>6671</v>
      </c>
      <c r="C20" s="1" t="s">
        <v>290</v>
      </c>
      <c r="D20" s="1" t="s">
        <v>6673</v>
      </c>
      <c r="E20" s="1" t="s">
        <v>302</v>
      </c>
      <c r="F20" s="1" t="str">
        <f>D20</f>
        <v>Nombre de Residences Secondaires</v>
      </c>
      <c r="G20" s="1" t="str">
        <f>F20</f>
        <v>Nombre de Residences Secondaires</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1403D-6F6A-4E69-8E01-E4673EFD4B00}">
  <sheetPr filterMode="1"/>
  <dimension ref="A1:F1891"/>
  <sheetViews>
    <sheetView topLeftCell="D210" workbookViewId="0">
      <selection activeCell="F2" sqref="F2:F1493"/>
    </sheetView>
  </sheetViews>
  <sheetFormatPr defaultRowHeight="15"/>
  <cols>
    <col min="1" max="1" width="9.140625" style="9"/>
    <col min="2" max="2" width="34.28515625" bestFit="1" customWidth="1"/>
    <col min="3" max="4" width="81.140625" bestFit="1" customWidth="1"/>
    <col min="5" max="5" width="12.28515625" bestFit="1" customWidth="1"/>
    <col min="6" max="6" width="52.5703125" customWidth="1"/>
  </cols>
  <sheetData>
    <row r="1" spans="1:6">
      <c r="A1" s="10" t="s">
        <v>6550</v>
      </c>
      <c r="B1" t="s">
        <v>1019</v>
      </c>
      <c r="C1" t="s">
        <v>1020</v>
      </c>
      <c r="D1" t="s">
        <v>1021</v>
      </c>
      <c r="E1" t="s">
        <v>1022</v>
      </c>
      <c r="F1" t="s">
        <v>6580</v>
      </c>
    </row>
    <row r="2" spans="1:6">
      <c r="A2" s="9" t="s">
        <v>6551</v>
      </c>
      <c r="B2" t="s">
        <v>666</v>
      </c>
      <c r="C2" t="s">
        <v>1023</v>
      </c>
      <c r="D2" t="s">
        <v>667</v>
      </c>
      <c r="E2" t="s">
        <v>1024</v>
      </c>
      <c r="F2" s="11" t="str">
        <f>"dossierComplet['"&amp;meta_dossier_complet[[#This Row],[COD_VAR]]&amp;"'][code_insee]"</f>
        <v>dossierComplet['P18_POP'][code_insee]</v>
      </c>
    </row>
    <row r="3" spans="1:6" hidden="1">
      <c r="B3" t="s">
        <v>1025</v>
      </c>
      <c r="C3" t="s">
        <v>1026</v>
      </c>
      <c r="D3" t="s">
        <v>1027</v>
      </c>
      <c r="E3" t="s">
        <v>1024</v>
      </c>
      <c r="F3" s="11" t="str">
        <f>"dossierComplet['"&amp;meta_dossier_complet[[#This Row],[COD_VAR]]&amp;"'][code_insee]"</f>
        <v>dossierComplet['P18_POP0014'][code_insee]</v>
      </c>
    </row>
    <row r="4" spans="1:6" hidden="1">
      <c r="B4" t="s">
        <v>1028</v>
      </c>
      <c r="C4" t="s">
        <v>1029</v>
      </c>
      <c r="D4" t="s">
        <v>1030</v>
      </c>
      <c r="E4" t="s">
        <v>1024</v>
      </c>
      <c r="F4" s="11" t="str">
        <f>"dossierComplet['"&amp;meta_dossier_complet[[#This Row],[COD_VAR]]&amp;"'][code_insee]"</f>
        <v>dossierComplet['P18_POP1529'][code_insee]</v>
      </c>
    </row>
    <row r="5" spans="1:6" hidden="1">
      <c r="B5" t="s">
        <v>1031</v>
      </c>
      <c r="C5" t="s">
        <v>1032</v>
      </c>
      <c r="D5" t="s">
        <v>1033</v>
      </c>
      <c r="E5" t="s">
        <v>1024</v>
      </c>
      <c r="F5" s="11" t="str">
        <f>"dossierComplet['"&amp;meta_dossier_complet[[#This Row],[COD_VAR]]&amp;"'][code_insee]"</f>
        <v>dossierComplet['P18_POP3044'][code_insee]</v>
      </c>
    </row>
    <row r="6" spans="1:6" hidden="1">
      <c r="B6" t="s">
        <v>1034</v>
      </c>
      <c r="C6" t="s">
        <v>1035</v>
      </c>
      <c r="D6" t="s">
        <v>1036</v>
      </c>
      <c r="E6" t="s">
        <v>1024</v>
      </c>
      <c r="F6" s="11" t="str">
        <f>"dossierComplet['"&amp;meta_dossier_complet[[#This Row],[COD_VAR]]&amp;"'][code_insee]"</f>
        <v>dossierComplet['P18_POP4559'][code_insee]</v>
      </c>
    </row>
    <row r="7" spans="1:6" hidden="1">
      <c r="B7" t="s">
        <v>1037</v>
      </c>
      <c r="C7" t="s">
        <v>1038</v>
      </c>
      <c r="D7" t="s">
        <v>1039</v>
      </c>
      <c r="E7" t="s">
        <v>1024</v>
      </c>
      <c r="F7" s="11" t="str">
        <f>"dossierComplet['"&amp;meta_dossier_complet[[#This Row],[COD_VAR]]&amp;"'][code_insee]"</f>
        <v>dossierComplet['P18_POP6074'][code_insee]</v>
      </c>
    </row>
    <row r="8" spans="1:6" hidden="1">
      <c r="B8" t="s">
        <v>1040</v>
      </c>
      <c r="C8" t="s">
        <v>1041</v>
      </c>
      <c r="D8" t="s">
        <v>1042</v>
      </c>
      <c r="E8" t="s">
        <v>1024</v>
      </c>
      <c r="F8" s="11" t="str">
        <f>"dossierComplet['"&amp;meta_dossier_complet[[#This Row],[COD_VAR]]&amp;"'][code_insee]"</f>
        <v>dossierComplet['P18_POP7589'][code_insee]</v>
      </c>
    </row>
    <row r="9" spans="1:6" hidden="1">
      <c r="B9" t="s">
        <v>1043</v>
      </c>
      <c r="C9" t="s">
        <v>1044</v>
      </c>
      <c r="D9" t="s">
        <v>1045</v>
      </c>
      <c r="E9" t="s">
        <v>1024</v>
      </c>
      <c r="F9" s="11" t="str">
        <f>"dossierComplet['"&amp;meta_dossier_complet[[#This Row],[COD_VAR]]&amp;"'][code_insee]"</f>
        <v>dossierComplet['P18_POP90P'][code_insee]</v>
      </c>
    </row>
    <row r="10" spans="1:6" hidden="1">
      <c r="B10" t="s">
        <v>1046</v>
      </c>
      <c r="C10" t="s">
        <v>1047</v>
      </c>
      <c r="D10" t="s">
        <v>1048</v>
      </c>
      <c r="E10" t="s">
        <v>1024</v>
      </c>
      <c r="F10" s="11" t="str">
        <f>"dossierComplet['"&amp;meta_dossier_complet[[#This Row],[COD_VAR]]&amp;"'][code_insee]"</f>
        <v>dossierComplet['P18_POPH'][code_insee]</v>
      </c>
    </row>
    <row r="11" spans="1:6" hidden="1">
      <c r="B11" t="s">
        <v>1049</v>
      </c>
      <c r="C11" t="s">
        <v>1050</v>
      </c>
      <c r="D11" t="s">
        <v>1051</v>
      </c>
      <c r="E11" t="s">
        <v>1024</v>
      </c>
      <c r="F11" s="11" t="str">
        <f>"dossierComplet['"&amp;meta_dossier_complet[[#This Row],[COD_VAR]]&amp;"'][code_insee]"</f>
        <v>dossierComplet['P18_H0014'][code_insee]</v>
      </c>
    </row>
    <row r="12" spans="1:6" hidden="1">
      <c r="B12" t="s">
        <v>1052</v>
      </c>
      <c r="C12" t="s">
        <v>1053</v>
      </c>
      <c r="D12" t="s">
        <v>1054</v>
      </c>
      <c r="E12" t="s">
        <v>1024</v>
      </c>
      <c r="F12" s="11" t="str">
        <f>"dossierComplet['"&amp;meta_dossier_complet[[#This Row],[COD_VAR]]&amp;"'][code_insee]"</f>
        <v>dossierComplet['P18_H1529'][code_insee]</v>
      </c>
    </row>
    <row r="13" spans="1:6" hidden="1">
      <c r="B13" t="s">
        <v>1055</v>
      </c>
      <c r="C13" t="s">
        <v>1056</v>
      </c>
      <c r="D13" t="s">
        <v>1057</v>
      </c>
      <c r="E13" t="s">
        <v>1024</v>
      </c>
      <c r="F13" s="11" t="str">
        <f>"dossierComplet['"&amp;meta_dossier_complet[[#This Row],[COD_VAR]]&amp;"'][code_insee]"</f>
        <v>dossierComplet['P18_H3044'][code_insee]</v>
      </c>
    </row>
    <row r="14" spans="1:6" hidden="1">
      <c r="B14" t="s">
        <v>1058</v>
      </c>
      <c r="C14" t="s">
        <v>1059</v>
      </c>
      <c r="D14" t="s">
        <v>1060</v>
      </c>
      <c r="E14" t="s">
        <v>1024</v>
      </c>
      <c r="F14" s="11" t="str">
        <f>"dossierComplet['"&amp;meta_dossier_complet[[#This Row],[COD_VAR]]&amp;"'][code_insee]"</f>
        <v>dossierComplet['P18_H4559'][code_insee]</v>
      </c>
    </row>
    <row r="15" spans="1:6" hidden="1">
      <c r="B15" t="s">
        <v>1061</v>
      </c>
      <c r="C15" t="s">
        <v>1062</v>
      </c>
      <c r="D15" t="s">
        <v>1063</v>
      </c>
      <c r="E15" t="s">
        <v>1024</v>
      </c>
      <c r="F15" s="11" t="str">
        <f>"dossierComplet['"&amp;meta_dossier_complet[[#This Row],[COD_VAR]]&amp;"'][code_insee]"</f>
        <v>dossierComplet['P18_H6074'][code_insee]</v>
      </c>
    </row>
    <row r="16" spans="1:6" hidden="1">
      <c r="B16" t="s">
        <v>1064</v>
      </c>
      <c r="C16" t="s">
        <v>1065</v>
      </c>
      <c r="D16" t="s">
        <v>1066</v>
      </c>
      <c r="E16" t="s">
        <v>1024</v>
      </c>
      <c r="F16" s="11" t="str">
        <f>"dossierComplet['"&amp;meta_dossier_complet[[#This Row],[COD_VAR]]&amp;"'][code_insee]"</f>
        <v>dossierComplet['P18_H7589'][code_insee]</v>
      </c>
    </row>
    <row r="17" spans="2:6" hidden="1">
      <c r="B17" t="s">
        <v>1067</v>
      </c>
      <c r="C17" t="s">
        <v>1068</v>
      </c>
      <c r="D17" t="s">
        <v>1069</v>
      </c>
      <c r="E17" t="s">
        <v>1024</v>
      </c>
      <c r="F17" s="11" t="str">
        <f>"dossierComplet['"&amp;meta_dossier_complet[[#This Row],[COD_VAR]]&amp;"'][code_insee]"</f>
        <v>dossierComplet['P18_H90P'][code_insee]</v>
      </c>
    </row>
    <row r="18" spans="2:6" hidden="1">
      <c r="B18" t="s">
        <v>1070</v>
      </c>
      <c r="C18" t="s">
        <v>1071</v>
      </c>
      <c r="D18" t="s">
        <v>1072</v>
      </c>
      <c r="E18" t="s">
        <v>1024</v>
      </c>
      <c r="F18" s="11" t="str">
        <f>"dossierComplet['"&amp;meta_dossier_complet[[#This Row],[COD_VAR]]&amp;"'][code_insee]"</f>
        <v>dossierComplet['P18_H0019'][code_insee]</v>
      </c>
    </row>
    <row r="19" spans="2:6" hidden="1">
      <c r="B19" t="s">
        <v>1073</v>
      </c>
      <c r="C19" t="s">
        <v>1074</v>
      </c>
      <c r="D19" t="s">
        <v>1075</v>
      </c>
      <c r="E19" t="s">
        <v>1024</v>
      </c>
      <c r="F19" s="11" t="str">
        <f>"dossierComplet['"&amp;meta_dossier_complet[[#This Row],[COD_VAR]]&amp;"'][code_insee]"</f>
        <v>dossierComplet['P18_H2064'][code_insee]</v>
      </c>
    </row>
    <row r="20" spans="2:6" hidden="1">
      <c r="B20" t="s">
        <v>1076</v>
      </c>
      <c r="C20" t="s">
        <v>1077</v>
      </c>
      <c r="D20" t="s">
        <v>1078</v>
      </c>
      <c r="E20" t="s">
        <v>1024</v>
      </c>
      <c r="F20" s="11" t="str">
        <f>"dossierComplet['"&amp;meta_dossier_complet[[#This Row],[COD_VAR]]&amp;"'][code_insee]"</f>
        <v>dossierComplet['P18_H65P'][code_insee]</v>
      </c>
    </row>
    <row r="21" spans="2:6" hidden="1">
      <c r="B21" t="s">
        <v>1079</v>
      </c>
      <c r="C21" t="s">
        <v>1080</v>
      </c>
      <c r="D21" t="s">
        <v>1081</v>
      </c>
      <c r="E21" t="s">
        <v>1024</v>
      </c>
      <c r="F21" s="11" t="str">
        <f>"dossierComplet['"&amp;meta_dossier_complet[[#This Row],[COD_VAR]]&amp;"'][code_insee]"</f>
        <v>dossierComplet['P18_POPF'][code_insee]</v>
      </c>
    </row>
    <row r="22" spans="2:6" hidden="1">
      <c r="B22" t="s">
        <v>1082</v>
      </c>
      <c r="C22" t="s">
        <v>1083</v>
      </c>
      <c r="D22" t="s">
        <v>1084</v>
      </c>
      <c r="E22" t="s">
        <v>1024</v>
      </c>
      <c r="F22" s="11" t="str">
        <f>"dossierComplet['"&amp;meta_dossier_complet[[#This Row],[COD_VAR]]&amp;"'][code_insee]"</f>
        <v>dossierComplet['P18_F0014'][code_insee]</v>
      </c>
    </row>
    <row r="23" spans="2:6" hidden="1">
      <c r="B23" t="s">
        <v>1085</v>
      </c>
      <c r="C23" t="s">
        <v>1086</v>
      </c>
      <c r="D23" t="s">
        <v>1087</v>
      </c>
      <c r="E23" t="s">
        <v>1024</v>
      </c>
      <c r="F23" s="11" t="str">
        <f>"dossierComplet['"&amp;meta_dossier_complet[[#This Row],[COD_VAR]]&amp;"'][code_insee]"</f>
        <v>dossierComplet['P18_F1529'][code_insee]</v>
      </c>
    </row>
    <row r="24" spans="2:6" hidden="1">
      <c r="B24" t="s">
        <v>1088</v>
      </c>
      <c r="C24" t="s">
        <v>1089</v>
      </c>
      <c r="D24" t="s">
        <v>1090</v>
      </c>
      <c r="E24" t="s">
        <v>1024</v>
      </c>
      <c r="F24" s="11" t="str">
        <f>"dossierComplet['"&amp;meta_dossier_complet[[#This Row],[COD_VAR]]&amp;"'][code_insee]"</f>
        <v>dossierComplet['P18_F3044'][code_insee]</v>
      </c>
    </row>
    <row r="25" spans="2:6" hidden="1">
      <c r="B25" t="s">
        <v>1091</v>
      </c>
      <c r="C25" t="s">
        <v>1092</v>
      </c>
      <c r="D25" t="s">
        <v>1093</v>
      </c>
      <c r="E25" t="s">
        <v>1024</v>
      </c>
      <c r="F25" s="11" t="str">
        <f>"dossierComplet['"&amp;meta_dossier_complet[[#This Row],[COD_VAR]]&amp;"'][code_insee]"</f>
        <v>dossierComplet['P18_F4559'][code_insee]</v>
      </c>
    </row>
    <row r="26" spans="2:6" hidden="1">
      <c r="B26" t="s">
        <v>1094</v>
      </c>
      <c r="C26" t="s">
        <v>1095</v>
      </c>
      <c r="D26" t="s">
        <v>1096</v>
      </c>
      <c r="E26" t="s">
        <v>1024</v>
      </c>
      <c r="F26" s="11" t="str">
        <f>"dossierComplet['"&amp;meta_dossier_complet[[#This Row],[COD_VAR]]&amp;"'][code_insee]"</f>
        <v>dossierComplet['P18_F6074'][code_insee]</v>
      </c>
    </row>
    <row r="27" spans="2:6" hidden="1">
      <c r="B27" t="s">
        <v>1097</v>
      </c>
      <c r="C27" t="s">
        <v>1098</v>
      </c>
      <c r="D27" t="s">
        <v>1099</v>
      </c>
      <c r="E27" t="s">
        <v>1024</v>
      </c>
      <c r="F27" s="11" t="str">
        <f>"dossierComplet['"&amp;meta_dossier_complet[[#This Row],[COD_VAR]]&amp;"'][code_insee]"</f>
        <v>dossierComplet['P18_F7589'][code_insee]</v>
      </c>
    </row>
    <row r="28" spans="2:6" hidden="1">
      <c r="B28" t="s">
        <v>1100</v>
      </c>
      <c r="C28" t="s">
        <v>1101</v>
      </c>
      <c r="D28" t="s">
        <v>1102</v>
      </c>
      <c r="E28" t="s">
        <v>1024</v>
      </c>
      <c r="F28" s="11" t="str">
        <f>"dossierComplet['"&amp;meta_dossier_complet[[#This Row],[COD_VAR]]&amp;"'][code_insee]"</f>
        <v>dossierComplet['P18_F90P'][code_insee]</v>
      </c>
    </row>
    <row r="29" spans="2:6" hidden="1">
      <c r="B29" t="s">
        <v>1103</v>
      </c>
      <c r="C29" t="s">
        <v>1104</v>
      </c>
      <c r="D29" t="s">
        <v>1105</v>
      </c>
      <c r="E29" t="s">
        <v>1024</v>
      </c>
      <c r="F29" s="11" t="str">
        <f>"dossierComplet['"&amp;meta_dossier_complet[[#This Row],[COD_VAR]]&amp;"'][code_insee]"</f>
        <v>dossierComplet['P18_F0019'][code_insee]</v>
      </c>
    </row>
    <row r="30" spans="2:6" hidden="1">
      <c r="B30" t="s">
        <v>1106</v>
      </c>
      <c r="C30" t="s">
        <v>1107</v>
      </c>
      <c r="D30" t="s">
        <v>1108</v>
      </c>
      <c r="E30" t="s">
        <v>1024</v>
      </c>
      <c r="F30" s="11" t="str">
        <f>"dossierComplet['"&amp;meta_dossier_complet[[#This Row],[COD_VAR]]&amp;"'][code_insee]"</f>
        <v>dossierComplet['P18_F2064'][code_insee]</v>
      </c>
    </row>
    <row r="31" spans="2:6" hidden="1">
      <c r="B31" t="s">
        <v>1109</v>
      </c>
      <c r="C31" t="s">
        <v>1110</v>
      </c>
      <c r="D31" t="s">
        <v>1111</v>
      </c>
      <c r="E31" t="s">
        <v>1024</v>
      </c>
      <c r="F31" s="11" t="str">
        <f>"dossierComplet['"&amp;meta_dossier_complet[[#This Row],[COD_VAR]]&amp;"'][code_insee]"</f>
        <v>dossierComplet['P18_F65P'][code_insee]</v>
      </c>
    </row>
    <row r="32" spans="2:6" hidden="1">
      <c r="B32" t="s">
        <v>1112</v>
      </c>
      <c r="C32" t="s">
        <v>1113</v>
      </c>
      <c r="D32" t="s">
        <v>1114</v>
      </c>
      <c r="E32" t="s">
        <v>1024</v>
      </c>
      <c r="F32" s="11" t="str">
        <f>"dossierComplet['"&amp;meta_dossier_complet[[#This Row],[COD_VAR]]&amp;"'][code_insee]"</f>
        <v>dossierComplet['P18_POP01P'][code_insee]</v>
      </c>
    </row>
    <row r="33" spans="2:6" hidden="1">
      <c r="B33" t="s">
        <v>1115</v>
      </c>
      <c r="C33" t="s">
        <v>1116</v>
      </c>
      <c r="D33" t="s">
        <v>1117</v>
      </c>
      <c r="E33" t="s">
        <v>1024</v>
      </c>
      <c r="F33" s="11" t="str">
        <f>"dossierComplet['"&amp;meta_dossier_complet[[#This Row],[COD_VAR]]&amp;"'][code_insee]"</f>
        <v>dossierComplet['P18_POP01P_IRAN1'][code_insee]</v>
      </c>
    </row>
    <row r="34" spans="2:6" hidden="1">
      <c r="B34" t="s">
        <v>1118</v>
      </c>
      <c r="C34" t="s">
        <v>1119</v>
      </c>
      <c r="D34" t="s">
        <v>1120</v>
      </c>
      <c r="E34" t="s">
        <v>1024</v>
      </c>
      <c r="F34" s="11" t="str">
        <f>"dossierComplet['"&amp;meta_dossier_complet[[#This Row],[COD_VAR]]&amp;"'][code_insee]"</f>
        <v>dossierComplet['P18_POP01P_IRAN2'][code_insee]</v>
      </c>
    </row>
    <row r="35" spans="2:6" hidden="1">
      <c r="B35" t="s">
        <v>1121</v>
      </c>
      <c r="C35" t="s">
        <v>1122</v>
      </c>
      <c r="D35" t="s">
        <v>1123</v>
      </c>
      <c r="E35" t="s">
        <v>1024</v>
      </c>
      <c r="F35" s="11" t="str">
        <f>"dossierComplet['"&amp;meta_dossier_complet[[#This Row],[COD_VAR]]&amp;"'][code_insee]"</f>
        <v>dossierComplet['P18_POP01P_IRAN3'][code_insee]</v>
      </c>
    </row>
    <row r="36" spans="2:6" hidden="1">
      <c r="B36" t="s">
        <v>1124</v>
      </c>
      <c r="C36" t="s">
        <v>1125</v>
      </c>
      <c r="D36" t="s">
        <v>1126</v>
      </c>
      <c r="E36" t="s">
        <v>1024</v>
      </c>
      <c r="F36" s="11" t="str">
        <f>"dossierComplet['"&amp;meta_dossier_complet[[#This Row],[COD_VAR]]&amp;"'][code_insee]"</f>
        <v>dossierComplet['P18_POP01P_IRAN4'][code_insee]</v>
      </c>
    </row>
    <row r="37" spans="2:6" hidden="1">
      <c r="B37" t="s">
        <v>1127</v>
      </c>
      <c r="C37" t="s">
        <v>1128</v>
      </c>
      <c r="D37" t="s">
        <v>1129</v>
      </c>
      <c r="E37" t="s">
        <v>1024</v>
      </c>
      <c r="F37" s="11" t="str">
        <f>"dossierComplet['"&amp;meta_dossier_complet[[#This Row],[COD_VAR]]&amp;"'][code_insee]"</f>
        <v>dossierComplet['P18_POP01P_IRAN5'][code_insee]</v>
      </c>
    </row>
    <row r="38" spans="2:6" hidden="1">
      <c r="B38" t="s">
        <v>1130</v>
      </c>
      <c r="C38" t="s">
        <v>1131</v>
      </c>
      <c r="D38" t="s">
        <v>1132</v>
      </c>
      <c r="E38" t="s">
        <v>1024</v>
      </c>
      <c r="F38" s="11" t="str">
        <f>"dossierComplet['"&amp;meta_dossier_complet[[#This Row],[COD_VAR]]&amp;"'][code_insee]"</f>
        <v>dossierComplet['P18_POP01P_IRAN6'][code_insee]</v>
      </c>
    </row>
    <row r="39" spans="2:6" hidden="1">
      <c r="B39" t="s">
        <v>1133</v>
      </c>
      <c r="C39" t="s">
        <v>1134</v>
      </c>
      <c r="D39" t="s">
        <v>1135</v>
      </c>
      <c r="E39" t="s">
        <v>1024</v>
      </c>
      <c r="F39" s="11" t="str">
        <f>"dossierComplet['"&amp;meta_dossier_complet[[#This Row],[COD_VAR]]&amp;"'][code_insee]"</f>
        <v>dossierComplet['P18_POP01P_IRAN7'][code_insee]</v>
      </c>
    </row>
    <row r="40" spans="2:6" hidden="1">
      <c r="B40" t="s">
        <v>1136</v>
      </c>
      <c r="C40" t="s">
        <v>1137</v>
      </c>
      <c r="D40" t="s">
        <v>1138</v>
      </c>
      <c r="E40" t="s">
        <v>1024</v>
      </c>
      <c r="F40" s="11" t="str">
        <f>"dossierComplet['"&amp;meta_dossier_complet[[#This Row],[COD_VAR]]&amp;"'][code_insee]"</f>
        <v>dossierComplet['P18_POP0114_IRAN2P'][code_insee]</v>
      </c>
    </row>
    <row r="41" spans="2:6" hidden="1">
      <c r="B41" t="s">
        <v>1139</v>
      </c>
      <c r="C41" t="s">
        <v>1140</v>
      </c>
      <c r="D41" t="s">
        <v>1141</v>
      </c>
      <c r="E41" t="s">
        <v>1024</v>
      </c>
      <c r="F41" s="11" t="str">
        <f>"dossierComplet['"&amp;meta_dossier_complet[[#This Row],[COD_VAR]]&amp;"'][code_insee]"</f>
        <v>dossierComplet['P18_POP0114_IRAN2'][code_insee]</v>
      </c>
    </row>
    <row r="42" spans="2:6" hidden="1">
      <c r="B42" t="s">
        <v>1142</v>
      </c>
      <c r="C42" t="s">
        <v>1143</v>
      </c>
      <c r="D42" t="s">
        <v>1144</v>
      </c>
      <c r="E42" t="s">
        <v>1024</v>
      </c>
      <c r="F42" s="11" t="str">
        <f>"dossierComplet['"&amp;meta_dossier_complet[[#This Row],[COD_VAR]]&amp;"'][code_insee]"</f>
        <v>dossierComplet['P18_POP0114_IRAN3P'][code_insee]</v>
      </c>
    </row>
    <row r="43" spans="2:6" hidden="1">
      <c r="B43" t="s">
        <v>1145</v>
      </c>
      <c r="C43" t="s">
        <v>1146</v>
      </c>
      <c r="D43" t="s">
        <v>1147</v>
      </c>
      <c r="E43" t="s">
        <v>1024</v>
      </c>
      <c r="F43" s="11" t="str">
        <f>"dossierComplet['"&amp;meta_dossier_complet[[#This Row],[COD_VAR]]&amp;"'][code_insee]"</f>
        <v>dossierComplet['P18_POP1524_IRAN2P'][code_insee]</v>
      </c>
    </row>
    <row r="44" spans="2:6" hidden="1">
      <c r="B44" t="s">
        <v>1148</v>
      </c>
      <c r="C44" t="s">
        <v>1149</v>
      </c>
      <c r="D44" t="s">
        <v>1150</v>
      </c>
      <c r="E44" t="s">
        <v>1024</v>
      </c>
      <c r="F44" s="11" t="str">
        <f>"dossierComplet['"&amp;meta_dossier_complet[[#This Row],[COD_VAR]]&amp;"'][code_insee]"</f>
        <v>dossierComplet['P18_POP1524_IRAN2'][code_insee]</v>
      </c>
    </row>
    <row r="45" spans="2:6" hidden="1">
      <c r="B45" t="s">
        <v>1151</v>
      </c>
      <c r="C45" t="s">
        <v>1152</v>
      </c>
      <c r="D45" t="s">
        <v>1153</v>
      </c>
      <c r="E45" t="s">
        <v>1024</v>
      </c>
      <c r="F45" s="11" t="str">
        <f>"dossierComplet['"&amp;meta_dossier_complet[[#This Row],[COD_VAR]]&amp;"'][code_insee]"</f>
        <v>dossierComplet['P18_POP1524_IRAN3P'][code_insee]</v>
      </c>
    </row>
    <row r="46" spans="2:6" hidden="1">
      <c r="B46" t="s">
        <v>1154</v>
      </c>
      <c r="C46" t="s">
        <v>1155</v>
      </c>
      <c r="D46" t="s">
        <v>1156</v>
      </c>
      <c r="E46" t="s">
        <v>1024</v>
      </c>
      <c r="F46" s="11" t="str">
        <f>"dossierComplet['"&amp;meta_dossier_complet[[#This Row],[COD_VAR]]&amp;"'][code_insee]"</f>
        <v>dossierComplet['P18_POP2554_IRAN2P'][code_insee]</v>
      </c>
    </row>
    <row r="47" spans="2:6" hidden="1">
      <c r="B47" t="s">
        <v>1157</v>
      </c>
      <c r="C47" t="s">
        <v>1158</v>
      </c>
      <c r="D47" t="s">
        <v>1159</v>
      </c>
      <c r="E47" t="s">
        <v>1024</v>
      </c>
      <c r="F47" s="11" t="str">
        <f>"dossierComplet['"&amp;meta_dossier_complet[[#This Row],[COD_VAR]]&amp;"'][code_insee]"</f>
        <v>dossierComplet['P18_POP2554_IRAN2'][code_insee]</v>
      </c>
    </row>
    <row r="48" spans="2:6" hidden="1">
      <c r="B48" t="s">
        <v>1160</v>
      </c>
      <c r="C48" t="s">
        <v>1161</v>
      </c>
      <c r="D48" t="s">
        <v>1162</v>
      </c>
      <c r="E48" t="s">
        <v>1024</v>
      </c>
      <c r="F48" s="11" t="str">
        <f>"dossierComplet['"&amp;meta_dossier_complet[[#This Row],[COD_VAR]]&amp;"'][code_insee]"</f>
        <v>dossierComplet['P18_POP2554_IRAN3P'][code_insee]</v>
      </c>
    </row>
    <row r="49" spans="2:6" hidden="1">
      <c r="B49" t="s">
        <v>1163</v>
      </c>
      <c r="C49" t="s">
        <v>1164</v>
      </c>
      <c r="D49" t="s">
        <v>1165</v>
      </c>
      <c r="E49" t="s">
        <v>1024</v>
      </c>
      <c r="F49" s="11" t="str">
        <f>"dossierComplet['"&amp;meta_dossier_complet[[#This Row],[COD_VAR]]&amp;"'][code_insee]"</f>
        <v>dossierComplet['P18_POP55P_IRAN2P'][code_insee]</v>
      </c>
    </row>
    <row r="50" spans="2:6" hidden="1">
      <c r="B50" t="s">
        <v>1166</v>
      </c>
      <c r="C50" t="s">
        <v>1167</v>
      </c>
      <c r="D50" t="s">
        <v>1168</v>
      </c>
      <c r="E50" t="s">
        <v>1024</v>
      </c>
      <c r="F50" s="11" t="str">
        <f>"dossierComplet['"&amp;meta_dossier_complet[[#This Row],[COD_VAR]]&amp;"'][code_insee]"</f>
        <v>dossierComplet['P18_POP55P_IRAN2'][code_insee]</v>
      </c>
    </row>
    <row r="51" spans="2:6" hidden="1">
      <c r="B51" t="s">
        <v>1169</v>
      </c>
      <c r="C51" t="s">
        <v>1170</v>
      </c>
      <c r="D51" t="s">
        <v>1171</v>
      </c>
      <c r="E51" t="s">
        <v>1024</v>
      </c>
      <c r="F51" s="11" t="str">
        <f>"dossierComplet['"&amp;meta_dossier_complet[[#This Row],[COD_VAR]]&amp;"'][code_insee]"</f>
        <v>dossierComplet['P18_POP55P_IRAN3P'][code_insee]</v>
      </c>
    </row>
    <row r="52" spans="2:6" hidden="1">
      <c r="B52" t="s">
        <v>1172</v>
      </c>
      <c r="C52" t="s">
        <v>1173</v>
      </c>
      <c r="D52" t="s">
        <v>1174</v>
      </c>
      <c r="E52" t="s">
        <v>1024</v>
      </c>
      <c r="F52" s="11" t="str">
        <f>"dossierComplet['"&amp;meta_dossier_complet[[#This Row],[COD_VAR]]&amp;"'][code_insee]"</f>
        <v>dossierComplet['C18_POP15P'][code_insee]</v>
      </c>
    </row>
    <row r="53" spans="2:6" hidden="1">
      <c r="B53" t="s">
        <v>1175</v>
      </c>
      <c r="C53" t="s">
        <v>1176</v>
      </c>
      <c r="D53" t="s">
        <v>1177</v>
      </c>
      <c r="E53" t="s">
        <v>1024</v>
      </c>
      <c r="F53" s="11" t="str">
        <f>"dossierComplet['"&amp;meta_dossier_complet[[#This Row],[COD_VAR]]&amp;"'][code_insee]"</f>
        <v>dossierComplet['C18_POP15P_CS1'][code_insee]</v>
      </c>
    </row>
    <row r="54" spans="2:6" hidden="1">
      <c r="B54" t="s">
        <v>1178</v>
      </c>
      <c r="C54" t="s">
        <v>1179</v>
      </c>
      <c r="D54" t="s">
        <v>1180</v>
      </c>
      <c r="E54" t="s">
        <v>1024</v>
      </c>
      <c r="F54" s="11" t="str">
        <f>"dossierComplet['"&amp;meta_dossier_complet[[#This Row],[COD_VAR]]&amp;"'][code_insee]"</f>
        <v>dossierComplet['C18_POP15P_CS2'][code_insee]</v>
      </c>
    </row>
    <row r="55" spans="2:6" hidden="1">
      <c r="B55" t="s">
        <v>1181</v>
      </c>
      <c r="C55" t="s">
        <v>1182</v>
      </c>
      <c r="D55" t="s">
        <v>1183</v>
      </c>
      <c r="E55" t="s">
        <v>1024</v>
      </c>
      <c r="F55" s="11" t="str">
        <f>"dossierComplet['"&amp;meta_dossier_complet[[#This Row],[COD_VAR]]&amp;"'][code_insee]"</f>
        <v>dossierComplet['C18_POP15P_CS3'][code_insee]</v>
      </c>
    </row>
    <row r="56" spans="2:6" hidden="1">
      <c r="B56" t="s">
        <v>1184</v>
      </c>
      <c r="C56" t="s">
        <v>1185</v>
      </c>
      <c r="D56" t="s">
        <v>1186</v>
      </c>
      <c r="E56" t="s">
        <v>1024</v>
      </c>
      <c r="F56" s="11" t="str">
        <f>"dossierComplet['"&amp;meta_dossier_complet[[#This Row],[COD_VAR]]&amp;"'][code_insee]"</f>
        <v>dossierComplet['C18_POP15P_CS4'][code_insee]</v>
      </c>
    </row>
    <row r="57" spans="2:6" hidden="1">
      <c r="B57" t="s">
        <v>1187</v>
      </c>
      <c r="C57" t="s">
        <v>1188</v>
      </c>
      <c r="D57" t="s">
        <v>1189</v>
      </c>
      <c r="E57" t="s">
        <v>1024</v>
      </c>
      <c r="F57" s="11" t="str">
        <f>"dossierComplet['"&amp;meta_dossier_complet[[#This Row],[COD_VAR]]&amp;"'][code_insee]"</f>
        <v>dossierComplet['C18_POP15P_CS5'][code_insee]</v>
      </c>
    </row>
    <row r="58" spans="2:6" hidden="1">
      <c r="B58" t="s">
        <v>1190</v>
      </c>
      <c r="C58" t="s">
        <v>1191</v>
      </c>
      <c r="D58" t="s">
        <v>1192</v>
      </c>
      <c r="E58" t="s">
        <v>1024</v>
      </c>
      <c r="F58" s="11" t="str">
        <f>"dossierComplet['"&amp;meta_dossier_complet[[#This Row],[COD_VAR]]&amp;"'][code_insee]"</f>
        <v>dossierComplet['C18_POP15P_CS6'][code_insee]</v>
      </c>
    </row>
    <row r="59" spans="2:6" hidden="1">
      <c r="B59" t="s">
        <v>1193</v>
      </c>
      <c r="C59" t="s">
        <v>1194</v>
      </c>
      <c r="D59" t="s">
        <v>1195</v>
      </c>
      <c r="E59" t="s">
        <v>1024</v>
      </c>
      <c r="F59" s="11" t="str">
        <f>"dossierComplet['"&amp;meta_dossier_complet[[#This Row],[COD_VAR]]&amp;"'][code_insee]"</f>
        <v>dossierComplet['C18_POP15P_CS7'][code_insee]</v>
      </c>
    </row>
    <row r="60" spans="2:6" hidden="1">
      <c r="B60" t="s">
        <v>1196</v>
      </c>
      <c r="C60" t="s">
        <v>1197</v>
      </c>
      <c r="D60" t="s">
        <v>1198</v>
      </c>
      <c r="E60" t="s">
        <v>1024</v>
      </c>
      <c r="F60" s="11" t="str">
        <f>"dossierComplet['"&amp;meta_dossier_complet[[#This Row],[COD_VAR]]&amp;"'][code_insee]"</f>
        <v>dossierComplet['C18_POP15P_CS8'][code_insee]</v>
      </c>
    </row>
    <row r="61" spans="2:6" hidden="1">
      <c r="B61" t="s">
        <v>1199</v>
      </c>
      <c r="C61" t="s">
        <v>1200</v>
      </c>
      <c r="D61" t="s">
        <v>1201</v>
      </c>
      <c r="E61" t="s">
        <v>1024</v>
      </c>
      <c r="F61" s="11" t="str">
        <f>"dossierComplet['"&amp;meta_dossier_complet[[#This Row],[COD_VAR]]&amp;"'][code_insee]"</f>
        <v>dossierComplet['C18_H15P'][code_insee]</v>
      </c>
    </row>
    <row r="62" spans="2:6" hidden="1">
      <c r="B62" t="s">
        <v>1202</v>
      </c>
      <c r="C62" t="s">
        <v>1203</v>
      </c>
      <c r="D62" t="s">
        <v>1204</v>
      </c>
      <c r="E62" t="s">
        <v>1024</v>
      </c>
      <c r="F62" s="11" t="str">
        <f>"dossierComplet['"&amp;meta_dossier_complet[[#This Row],[COD_VAR]]&amp;"'][code_insee]"</f>
        <v>dossierComplet['C18_H15P_CS1'][code_insee]</v>
      </c>
    </row>
    <row r="63" spans="2:6" hidden="1">
      <c r="B63" t="s">
        <v>1205</v>
      </c>
      <c r="C63" t="s">
        <v>1206</v>
      </c>
      <c r="D63" t="s">
        <v>1207</v>
      </c>
      <c r="E63" t="s">
        <v>1024</v>
      </c>
      <c r="F63" s="11" t="str">
        <f>"dossierComplet['"&amp;meta_dossier_complet[[#This Row],[COD_VAR]]&amp;"'][code_insee]"</f>
        <v>dossierComplet['C18_H15P_CS2'][code_insee]</v>
      </c>
    </row>
    <row r="64" spans="2:6" hidden="1">
      <c r="B64" t="s">
        <v>1208</v>
      </c>
      <c r="C64" t="s">
        <v>1209</v>
      </c>
      <c r="D64" t="s">
        <v>1210</v>
      </c>
      <c r="E64" t="s">
        <v>1024</v>
      </c>
      <c r="F64" s="11" t="str">
        <f>"dossierComplet['"&amp;meta_dossier_complet[[#This Row],[COD_VAR]]&amp;"'][code_insee]"</f>
        <v>dossierComplet['C18_H15P_CS3'][code_insee]</v>
      </c>
    </row>
    <row r="65" spans="2:6" hidden="1">
      <c r="B65" t="s">
        <v>1211</v>
      </c>
      <c r="C65" t="s">
        <v>1212</v>
      </c>
      <c r="D65" t="s">
        <v>1213</v>
      </c>
      <c r="E65" t="s">
        <v>1024</v>
      </c>
      <c r="F65" s="11" t="str">
        <f>"dossierComplet['"&amp;meta_dossier_complet[[#This Row],[COD_VAR]]&amp;"'][code_insee]"</f>
        <v>dossierComplet['C18_H15P_CS4'][code_insee]</v>
      </c>
    </row>
    <row r="66" spans="2:6" hidden="1">
      <c r="B66" t="s">
        <v>1214</v>
      </c>
      <c r="C66" t="s">
        <v>1215</v>
      </c>
      <c r="D66" t="s">
        <v>1216</v>
      </c>
      <c r="E66" t="s">
        <v>1024</v>
      </c>
      <c r="F66" s="11" t="str">
        <f>"dossierComplet['"&amp;meta_dossier_complet[[#This Row],[COD_VAR]]&amp;"'][code_insee]"</f>
        <v>dossierComplet['C18_H15P_CS5'][code_insee]</v>
      </c>
    </row>
    <row r="67" spans="2:6" hidden="1">
      <c r="B67" t="s">
        <v>1217</v>
      </c>
      <c r="C67" t="s">
        <v>1218</v>
      </c>
      <c r="D67" t="s">
        <v>1219</v>
      </c>
      <c r="E67" t="s">
        <v>1024</v>
      </c>
      <c r="F67" s="11" t="str">
        <f>"dossierComplet['"&amp;meta_dossier_complet[[#This Row],[COD_VAR]]&amp;"'][code_insee]"</f>
        <v>dossierComplet['C18_H15P_CS6'][code_insee]</v>
      </c>
    </row>
    <row r="68" spans="2:6" hidden="1">
      <c r="B68" t="s">
        <v>1220</v>
      </c>
      <c r="C68" t="s">
        <v>1221</v>
      </c>
      <c r="D68" t="s">
        <v>1222</v>
      </c>
      <c r="E68" t="s">
        <v>1024</v>
      </c>
      <c r="F68" s="11" t="str">
        <f>"dossierComplet['"&amp;meta_dossier_complet[[#This Row],[COD_VAR]]&amp;"'][code_insee]"</f>
        <v>dossierComplet['C18_H15P_CS7'][code_insee]</v>
      </c>
    </row>
    <row r="69" spans="2:6" hidden="1">
      <c r="B69" t="s">
        <v>1223</v>
      </c>
      <c r="C69" t="s">
        <v>1224</v>
      </c>
      <c r="D69" t="s">
        <v>1225</v>
      </c>
      <c r="E69" t="s">
        <v>1024</v>
      </c>
      <c r="F69" s="11" t="str">
        <f>"dossierComplet['"&amp;meta_dossier_complet[[#This Row],[COD_VAR]]&amp;"'][code_insee]"</f>
        <v>dossierComplet['C18_H15P_CS8'][code_insee]</v>
      </c>
    </row>
    <row r="70" spans="2:6" hidden="1">
      <c r="B70" t="s">
        <v>1226</v>
      </c>
      <c r="C70" t="s">
        <v>1227</v>
      </c>
      <c r="D70" t="s">
        <v>1228</v>
      </c>
      <c r="E70" t="s">
        <v>1024</v>
      </c>
      <c r="F70" s="11" t="str">
        <f>"dossierComplet['"&amp;meta_dossier_complet[[#This Row],[COD_VAR]]&amp;"'][code_insee]"</f>
        <v>dossierComplet['C18_F15P'][code_insee]</v>
      </c>
    </row>
    <row r="71" spans="2:6" hidden="1">
      <c r="B71" t="s">
        <v>1229</v>
      </c>
      <c r="C71" t="s">
        <v>1230</v>
      </c>
      <c r="D71" t="s">
        <v>1231</v>
      </c>
      <c r="E71" t="s">
        <v>1024</v>
      </c>
      <c r="F71" s="11" t="str">
        <f>"dossierComplet['"&amp;meta_dossier_complet[[#This Row],[COD_VAR]]&amp;"'][code_insee]"</f>
        <v>dossierComplet['C18_F15P_CS1'][code_insee]</v>
      </c>
    </row>
    <row r="72" spans="2:6" hidden="1">
      <c r="B72" t="s">
        <v>1232</v>
      </c>
      <c r="C72" t="s">
        <v>1233</v>
      </c>
      <c r="D72" t="s">
        <v>1234</v>
      </c>
      <c r="E72" t="s">
        <v>1024</v>
      </c>
      <c r="F72" s="11" t="str">
        <f>"dossierComplet['"&amp;meta_dossier_complet[[#This Row],[COD_VAR]]&amp;"'][code_insee]"</f>
        <v>dossierComplet['C18_F15P_CS2'][code_insee]</v>
      </c>
    </row>
    <row r="73" spans="2:6" hidden="1">
      <c r="B73" t="s">
        <v>1235</v>
      </c>
      <c r="C73" t="s">
        <v>1236</v>
      </c>
      <c r="D73" t="s">
        <v>1237</v>
      </c>
      <c r="E73" t="s">
        <v>1024</v>
      </c>
      <c r="F73" s="11" t="str">
        <f>"dossierComplet['"&amp;meta_dossier_complet[[#This Row],[COD_VAR]]&amp;"'][code_insee]"</f>
        <v>dossierComplet['C18_F15P_CS3'][code_insee]</v>
      </c>
    </row>
    <row r="74" spans="2:6" hidden="1">
      <c r="B74" t="s">
        <v>1238</v>
      </c>
      <c r="C74" t="s">
        <v>1239</v>
      </c>
      <c r="D74" t="s">
        <v>1240</v>
      </c>
      <c r="E74" t="s">
        <v>1024</v>
      </c>
      <c r="F74" s="11" t="str">
        <f>"dossierComplet['"&amp;meta_dossier_complet[[#This Row],[COD_VAR]]&amp;"'][code_insee]"</f>
        <v>dossierComplet['C18_F15P_CS4'][code_insee]</v>
      </c>
    </row>
    <row r="75" spans="2:6" hidden="1">
      <c r="B75" t="s">
        <v>1241</v>
      </c>
      <c r="C75" t="s">
        <v>1242</v>
      </c>
      <c r="D75" t="s">
        <v>1243</v>
      </c>
      <c r="E75" t="s">
        <v>1024</v>
      </c>
      <c r="F75" s="11" t="str">
        <f>"dossierComplet['"&amp;meta_dossier_complet[[#This Row],[COD_VAR]]&amp;"'][code_insee]"</f>
        <v>dossierComplet['C18_F15P_CS5'][code_insee]</v>
      </c>
    </row>
    <row r="76" spans="2:6" hidden="1">
      <c r="B76" t="s">
        <v>1244</v>
      </c>
      <c r="C76" t="s">
        <v>1245</v>
      </c>
      <c r="D76" t="s">
        <v>1246</v>
      </c>
      <c r="E76" t="s">
        <v>1024</v>
      </c>
      <c r="F76" s="11" t="str">
        <f>"dossierComplet['"&amp;meta_dossier_complet[[#This Row],[COD_VAR]]&amp;"'][code_insee]"</f>
        <v>dossierComplet['C18_F15P_CS6'][code_insee]</v>
      </c>
    </row>
    <row r="77" spans="2:6" hidden="1">
      <c r="B77" t="s">
        <v>1247</v>
      </c>
      <c r="C77" t="s">
        <v>1248</v>
      </c>
      <c r="D77" t="s">
        <v>1249</v>
      </c>
      <c r="E77" t="s">
        <v>1024</v>
      </c>
      <c r="F77" s="11" t="str">
        <f>"dossierComplet['"&amp;meta_dossier_complet[[#This Row],[COD_VAR]]&amp;"'][code_insee]"</f>
        <v>dossierComplet['C18_F15P_CS7'][code_insee]</v>
      </c>
    </row>
    <row r="78" spans="2:6" hidden="1">
      <c r="B78" t="s">
        <v>1250</v>
      </c>
      <c r="C78" t="s">
        <v>1251</v>
      </c>
      <c r="D78" t="s">
        <v>1252</v>
      </c>
      <c r="E78" t="s">
        <v>1024</v>
      </c>
      <c r="F78" s="11" t="str">
        <f>"dossierComplet['"&amp;meta_dossier_complet[[#This Row],[COD_VAR]]&amp;"'][code_insee]"</f>
        <v>dossierComplet['C18_F15P_CS8'][code_insee]</v>
      </c>
    </row>
    <row r="79" spans="2:6" hidden="1">
      <c r="B79" t="s">
        <v>1253</v>
      </c>
      <c r="C79" t="s">
        <v>1254</v>
      </c>
      <c r="D79" t="s">
        <v>1255</v>
      </c>
      <c r="E79" t="s">
        <v>1024</v>
      </c>
      <c r="F79" s="11" t="str">
        <f>"dossierComplet['"&amp;meta_dossier_complet[[#This Row],[COD_VAR]]&amp;"'][code_insee]"</f>
        <v>dossierComplet['C18_POP1524'][code_insee]</v>
      </c>
    </row>
    <row r="80" spans="2:6" hidden="1">
      <c r="B80" t="s">
        <v>1256</v>
      </c>
      <c r="C80" t="s">
        <v>1257</v>
      </c>
      <c r="D80" t="s">
        <v>1258</v>
      </c>
      <c r="E80" t="s">
        <v>1024</v>
      </c>
      <c r="F80" s="11" t="str">
        <f>"dossierComplet['"&amp;meta_dossier_complet[[#This Row],[COD_VAR]]&amp;"'][code_insee]"</f>
        <v>dossierComplet['C18_POP1524_CS1'][code_insee]</v>
      </c>
    </row>
    <row r="81" spans="2:6" hidden="1">
      <c r="B81" t="s">
        <v>1259</v>
      </c>
      <c r="C81" t="s">
        <v>1260</v>
      </c>
      <c r="D81" t="s">
        <v>1261</v>
      </c>
      <c r="E81" t="s">
        <v>1024</v>
      </c>
      <c r="F81" s="11" t="str">
        <f>"dossierComplet['"&amp;meta_dossier_complet[[#This Row],[COD_VAR]]&amp;"'][code_insee]"</f>
        <v>dossierComplet['C18_POP1524_CS2'][code_insee]</v>
      </c>
    </row>
    <row r="82" spans="2:6" hidden="1">
      <c r="B82" t="s">
        <v>1262</v>
      </c>
      <c r="C82" t="s">
        <v>1263</v>
      </c>
      <c r="D82" t="s">
        <v>1264</v>
      </c>
      <c r="E82" t="s">
        <v>1024</v>
      </c>
      <c r="F82" s="11" t="str">
        <f>"dossierComplet['"&amp;meta_dossier_complet[[#This Row],[COD_VAR]]&amp;"'][code_insee]"</f>
        <v>dossierComplet['C18_POP1524_CS3'][code_insee]</v>
      </c>
    </row>
    <row r="83" spans="2:6" hidden="1">
      <c r="B83" t="s">
        <v>1265</v>
      </c>
      <c r="C83" t="s">
        <v>1266</v>
      </c>
      <c r="D83" t="s">
        <v>1267</v>
      </c>
      <c r="E83" t="s">
        <v>1024</v>
      </c>
      <c r="F83" s="11" t="str">
        <f>"dossierComplet['"&amp;meta_dossier_complet[[#This Row],[COD_VAR]]&amp;"'][code_insee]"</f>
        <v>dossierComplet['C18_POP1524_CS4'][code_insee]</v>
      </c>
    </row>
    <row r="84" spans="2:6" hidden="1">
      <c r="B84" t="s">
        <v>1268</v>
      </c>
      <c r="C84" t="s">
        <v>1269</v>
      </c>
      <c r="D84" t="s">
        <v>1270</v>
      </c>
      <c r="E84" t="s">
        <v>1024</v>
      </c>
      <c r="F84" s="11" t="str">
        <f>"dossierComplet['"&amp;meta_dossier_complet[[#This Row],[COD_VAR]]&amp;"'][code_insee]"</f>
        <v>dossierComplet['C18_POP1524_CS5'][code_insee]</v>
      </c>
    </row>
    <row r="85" spans="2:6" hidden="1">
      <c r="B85" t="s">
        <v>1271</v>
      </c>
      <c r="C85" t="s">
        <v>1272</v>
      </c>
      <c r="D85" t="s">
        <v>1273</v>
      </c>
      <c r="E85" t="s">
        <v>1024</v>
      </c>
      <c r="F85" s="11" t="str">
        <f>"dossierComplet['"&amp;meta_dossier_complet[[#This Row],[COD_VAR]]&amp;"'][code_insee]"</f>
        <v>dossierComplet['C18_POP1524_CS6'][code_insee]</v>
      </c>
    </row>
    <row r="86" spans="2:6" hidden="1">
      <c r="B86" t="s">
        <v>1274</v>
      </c>
      <c r="C86" t="s">
        <v>1275</v>
      </c>
      <c r="D86" t="s">
        <v>1276</v>
      </c>
      <c r="E86" t="s">
        <v>1024</v>
      </c>
      <c r="F86" s="11" t="str">
        <f>"dossierComplet['"&amp;meta_dossier_complet[[#This Row],[COD_VAR]]&amp;"'][code_insee]"</f>
        <v>dossierComplet['C18_POP1524_CS7'][code_insee]</v>
      </c>
    </row>
    <row r="87" spans="2:6" hidden="1">
      <c r="B87" t="s">
        <v>1277</v>
      </c>
      <c r="C87" t="s">
        <v>1278</v>
      </c>
      <c r="D87" t="s">
        <v>1279</v>
      </c>
      <c r="E87" t="s">
        <v>1024</v>
      </c>
      <c r="F87" s="11" t="str">
        <f>"dossierComplet['"&amp;meta_dossier_complet[[#This Row],[COD_VAR]]&amp;"'][code_insee]"</f>
        <v>dossierComplet['C18_POP1524_CS8'][code_insee]</v>
      </c>
    </row>
    <row r="88" spans="2:6" hidden="1">
      <c r="B88" t="s">
        <v>1280</v>
      </c>
      <c r="C88" t="s">
        <v>1281</v>
      </c>
      <c r="D88" t="s">
        <v>1282</v>
      </c>
      <c r="E88" t="s">
        <v>1024</v>
      </c>
      <c r="F88" s="11" t="str">
        <f>"dossierComplet['"&amp;meta_dossier_complet[[#This Row],[COD_VAR]]&amp;"'][code_insee]"</f>
        <v>dossierComplet['C18_POP2554'][code_insee]</v>
      </c>
    </row>
    <row r="89" spans="2:6" hidden="1">
      <c r="B89" t="s">
        <v>1283</v>
      </c>
      <c r="C89" t="s">
        <v>1284</v>
      </c>
      <c r="D89" t="s">
        <v>1285</v>
      </c>
      <c r="E89" t="s">
        <v>1024</v>
      </c>
      <c r="F89" s="11" t="str">
        <f>"dossierComplet['"&amp;meta_dossier_complet[[#This Row],[COD_VAR]]&amp;"'][code_insee]"</f>
        <v>dossierComplet['C18_POP2554_CS1'][code_insee]</v>
      </c>
    </row>
    <row r="90" spans="2:6" hidden="1">
      <c r="B90" t="s">
        <v>1286</v>
      </c>
      <c r="C90" t="s">
        <v>1287</v>
      </c>
      <c r="D90" t="s">
        <v>1288</v>
      </c>
      <c r="E90" t="s">
        <v>1024</v>
      </c>
      <c r="F90" s="11" t="str">
        <f>"dossierComplet['"&amp;meta_dossier_complet[[#This Row],[COD_VAR]]&amp;"'][code_insee]"</f>
        <v>dossierComplet['C18_POP2554_CS2'][code_insee]</v>
      </c>
    </row>
    <row r="91" spans="2:6" hidden="1">
      <c r="B91" t="s">
        <v>1289</v>
      </c>
      <c r="C91" t="s">
        <v>1290</v>
      </c>
      <c r="D91" t="s">
        <v>1291</v>
      </c>
      <c r="E91" t="s">
        <v>1024</v>
      </c>
      <c r="F91" s="11" t="str">
        <f>"dossierComplet['"&amp;meta_dossier_complet[[#This Row],[COD_VAR]]&amp;"'][code_insee]"</f>
        <v>dossierComplet['C18_POP2554_CS3'][code_insee]</v>
      </c>
    </row>
    <row r="92" spans="2:6" hidden="1">
      <c r="B92" t="s">
        <v>1292</v>
      </c>
      <c r="C92" t="s">
        <v>1293</v>
      </c>
      <c r="D92" t="s">
        <v>1294</v>
      </c>
      <c r="E92" t="s">
        <v>1024</v>
      </c>
      <c r="F92" s="11" t="str">
        <f>"dossierComplet['"&amp;meta_dossier_complet[[#This Row],[COD_VAR]]&amp;"'][code_insee]"</f>
        <v>dossierComplet['C18_POP2554_CS4'][code_insee]</v>
      </c>
    </row>
    <row r="93" spans="2:6" hidden="1">
      <c r="B93" t="s">
        <v>1295</v>
      </c>
      <c r="C93" t="s">
        <v>1296</v>
      </c>
      <c r="D93" t="s">
        <v>1297</v>
      </c>
      <c r="E93" t="s">
        <v>1024</v>
      </c>
      <c r="F93" s="11" t="str">
        <f>"dossierComplet['"&amp;meta_dossier_complet[[#This Row],[COD_VAR]]&amp;"'][code_insee]"</f>
        <v>dossierComplet['C18_POP2554_CS5'][code_insee]</v>
      </c>
    </row>
    <row r="94" spans="2:6" hidden="1">
      <c r="B94" t="s">
        <v>1298</v>
      </c>
      <c r="C94" t="s">
        <v>1299</v>
      </c>
      <c r="D94" t="s">
        <v>1300</v>
      </c>
      <c r="E94" t="s">
        <v>1024</v>
      </c>
      <c r="F94" s="11" t="str">
        <f>"dossierComplet['"&amp;meta_dossier_complet[[#This Row],[COD_VAR]]&amp;"'][code_insee]"</f>
        <v>dossierComplet['C18_POP2554_CS6'][code_insee]</v>
      </c>
    </row>
    <row r="95" spans="2:6" hidden="1">
      <c r="B95" t="s">
        <v>1301</v>
      </c>
      <c r="C95" t="s">
        <v>1302</v>
      </c>
      <c r="D95" t="s">
        <v>1303</v>
      </c>
      <c r="E95" t="s">
        <v>1024</v>
      </c>
      <c r="F95" s="11" t="str">
        <f>"dossierComplet['"&amp;meta_dossier_complet[[#This Row],[COD_VAR]]&amp;"'][code_insee]"</f>
        <v>dossierComplet['C18_POP2554_CS7'][code_insee]</v>
      </c>
    </row>
    <row r="96" spans="2:6" hidden="1">
      <c r="B96" t="s">
        <v>1304</v>
      </c>
      <c r="C96" t="s">
        <v>1305</v>
      </c>
      <c r="D96" t="s">
        <v>1306</v>
      </c>
      <c r="E96" t="s">
        <v>1024</v>
      </c>
      <c r="F96" s="11" t="str">
        <f>"dossierComplet['"&amp;meta_dossier_complet[[#This Row],[COD_VAR]]&amp;"'][code_insee]"</f>
        <v>dossierComplet['C18_POP2554_CS8'][code_insee]</v>
      </c>
    </row>
    <row r="97" spans="1:6" hidden="1">
      <c r="B97" t="s">
        <v>1307</v>
      </c>
      <c r="C97" t="s">
        <v>1308</v>
      </c>
      <c r="D97" t="s">
        <v>1309</v>
      </c>
      <c r="E97" t="s">
        <v>1024</v>
      </c>
      <c r="F97" s="11" t="str">
        <f>"dossierComplet['"&amp;meta_dossier_complet[[#This Row],[COD_VAR]]&amp;"'][code_insee]"</f>
        <v>dossierComplet['C18_POP55P'][code_insee]</v>
      </c>
    </row>
    <row r="98" spans="1:6" hidden="1">
      <c r="B98" t="s">
        <v>1310</v>
      </c>
      <c r="C98" t="s">
        <v>1311</v>
      </c>
      <c r="D98" t="s">
        <v>1312</v>
      </c>
      <c r="E98" t="s">
        <v>1024</v>
      </c>
      <c r="F98" s="11" t="str">
        <f>"dossierComplet['"&amp;meta_dossier_complet[[#This Row],[COD_VAR]]&amp;"'][code_insee]"</f>
        <v>dossierComplet['C18_POP55P_CS1'][code_insee]</v>
      </c>
    </row>
    <row r="99" spans="1:6" hidden="1">
      <c r="B99" t="s">
        <v>1313</v>
      </c>
      <c r="C99" t="s">
        <v>1314</v>
      </c>
      <c r="D99" t="s">
        <v>1315</v>
      </c>
      <c r="E99" t="s">
        <v>1024</v>
      </c>
      <c r="F99" s="11" t="str">
        <f>"dossierComplet['"&amp;meta_dossier_complet[[#This Row],[COD_VAR]]&amp;"'][code_insee]"</f>
        <v>dossierComplet['C18_POP55P_CS2'][code_insee]</v>
      </c>
    </row>
    <row r="100" spans="1:6" hidden="1">
      <c r="B100" t="s">
        <v>1316</v>
      </c>
      <c r="C100" t="s">
        <v>1317</v>
      </c>
      <c r="D100" t="s">
        <v>1318</v>
      </c>
      <c r="E100" t="s">
        <v>1024</v>
      </c>
      <c r="F100" s="11" t="str">
        <f>"dossierComplet['"&amp;meta_dossier_complet[[#This Row],[COD_VAR]]&amp;"'][code_insee]"</f>
        <v>dossierComplet['C18_POP55P_CS3'][code_insee]</v>
      </c>
    </row>
    <row r="101" spans="1:6" hidden="1">
      <c r="B101" t="s">
        <v>1319</v>
      </c>
      <c r="C101" t="s">
        <v>1320</v>
      </c>
      <c r="D101" t="s">
        <v>1321</v>
      </c>
      <c r="E101" t="s">
        <v>1024</v>
      </c>
      <c r="F101" s="11" t="str">
        <f>"dossierComplet['"&amp;meta_dossier_complet[[#This Row],[COD_VAR]]&amp;"'][code_insee]"</f>
        <v>dossierComplet['C18_POP55P_CS4'][code_insee]</v>
      </c>
    </row>
    <row r="102" spans="1:6" hidden="1">
      <c r="B102" t="s">
        <v>1322</v>
      </c>
      <c r="C102" t="s">
        <v>1323</v>
      </c>
      <c r="D102" t="s">
        <v>1324</v>
      </c>
      <c r="E102" t="s">
        <v>1024</v>
      </c>
      <c r="F102" s="11" t="str">
        <f>"dossierComplet['"&amp;meta_dossier_complet[[#This Row],[COD_VAR]]&amp;"'][code_insee]"</f>
        <v>dossierComplet['C18_POP55P_CS5'][code_insee]</v>
      </c>
    </row>
    <row r="103" spans="1:6" hidden="1">
      <c r="B103" t="s">
        <v>1325</v>
      </c>
      <c r="C103" t="s">
        <v>1326</v>
      </c>
      <c r="D103" t="s">
        <v>1327</v>
      </c>
      <c r="E103" t="s">
        <v>1024</v>
      </c>
      <c r="F103" s="11" t="str">
        <f>"dossierComplet['"&amp;meta_dossier_complet[[#This Row],[COD_VAR]]&amp;"'][code_insee]"</f>
        <v>dossierComplet['C18_POP55P_CS6'][code_insee]</v>
      </c>
    </row>
    <row r="104" spans="1:6" hidden="1">
      <c r="B104" t="s">
        <v>1328</v>
      </c>
      <c r="C104" t="s">
        <v>1329</v>
      </c>
      <c r="D104" t="s">
        <v>1330</v>
      </c>
      <c r="E104" t="s">
        <v>1024</v>
      </c>
      <c r="F104" s="11" t="str">
        <f>"dossierComplet['"&amp;meta_dossier_complet[[#This Row],[COD_VAR]]&amp;"'][code_insee]"</f>
        <v>dossierComplet['C18_POP55P_CS7'][code_insee]</v>
      </c>
    </row>
    <row r="105" spans="1:6" hidden="1">
      <c r="B105" t="s">
        <v>1331</v>
      </c>
      <c r="C105" t="s">
        <v>1332</v>
      </c>
      <c r="D105" t="s">
        <v>1333</v>
      </c>
      <c r="E105" t="s">
        <v>1024</v>
      </c>
      <c r="F105" s="11" t="str">
        <f>"dossierComplet['"&amp;meta_dossier_complet[[#This Row],[COD_VAR]]&amp;"'][code_insee]"</f>
        <v>dossierComplet['C18_POP55P_CS8'][code_insee]</v>
      </c>
    </row>
    <row r="106" spans="1:6">
      <c r="A106" s="9" t="s">
        <v>6551</v>
      </c>
      <c r="B106" t="s">
        <v>664</v>
      </c>
      <c r="C106" t="s">
        <v>1334</v>
      </c>
      <c r="D106" t="s">
        <v>665</v>
      </c>
      <c r="E106" t="s">
        <v>1024</v>
      </c>
      <c r="F106" s="11" t="str">
        <f>"dossierComplet['"&amp;meta_dossier_complet[[#This Row],[COD_VAR]]&amp;"'][code_insee]"</f>
        <v>dossierComplet['P13_POP'][code_insee]</v>
      </c>
    </row>
    <row r="107" spans="1:6" hidden="1">
      <c r="B107" t="s">
        <v>1335</v>
      </c>
      <c r="C107" t="s">
        <v>1336</v>
      </c>
      <c r="D107" t="s">
        <v>1337</v>
      </c>
      <c r="E107" t="s">
        <v>1024</v>
      </c>
      <c r="F107" s="11" t="str">
        <f>"dossierComplet['"&amp;meta_dossier_complet[[#This Row],[COD_VAR]]&amp;"'][code_insee]"</f>
        <v>dossierComplet['P13_POP0014'][code_insee]</v>
      </c>
    </row>
    <row r="108" spans="1:6" hidden="1">
      <c r="B108" t="s">
        <v>1338</v>
      </c>
      <c r="C108" t="s">
        <v>1339</v>
      </c>
      <c r="D108" t="s">
        <v>1340</v>
      </c>
      <c r="E108" t="s">
        <v>1024</v>
      </c>
      <c r="F108" s="11" t="str">
        <f>"dossierComplet['"&amp;meta_dossier_complet[[#This Row],[COD_VAR]]&amp;"'][code_insee]"</f>
        <v>dossierComplet['P13_POP1529'][code_insee]</v>
      </c>
    </row>
    <row r="109" spans="1:6" hidden="1">
      <c r="B109" t="s">
        <v>1341</v>
      </c>
      <c r="C109" t="s">
        <v>1342</v>
      </c>
      <c r="D109" t="s">
        <v>1343</v>
      </c>
      <c r="E109" t="s">
        <v>1024</v>
      </c>
      <c r="F109" s="11" t="str">
        <f>"dossierComplet['"&amp;meta_dossier_complet[[#This Row],[COD_VAR]]&amp;"'][code_insee]"</f>
        <v>dossierComplet['P13_POP3044'][code_insee]</v>
      </c>
    </row>
    <row r="110" spans="1:6" hidden="1">
      <c r="B110" t="s">
        <v>1344</v>
      </c>
      <c r="C110" t="s">
        <v>1345</v>
      </c>
      <c r="D110" t="s">
        <v>1346</v>
      </c>
      <c r="E110" t="s">
        <v>1024</v>
      </c>
      <c r="F110" s="11" t="str">
        <f>"dossierComplet['"&amp;meta_dossier_complet[[#This Row],[COD_VAR]]&amp;"'][code_insee]"</f>
        <v>dossierComplet['P13_POP4559'][code_insee]</v>
      </c>
    </row>
    <row r="111" spans="1:6" hidden="1">
      <c r="B111" t="s">
        <v>1347</v>
      </c>
      <c r="C111" t="s">
        <v>1348</v>
      </c>
      <c r="D111" t="s">
        <v>1349</v>
      </c>
      <c r="E111" t="s">
        <v>1024</v>
      </c>
      <c r="F111" s="11" t="str">
        <f>"dossierComplet['"&amp;meta_dossier_complet[[#This Row],[COD_VAR]]&amp;"'][code_insee]"</f>
        <v>dossierComplet['P13_POP6074'][code_insee]</v>
      </c>
    </row>
    <row r="112" spans="1:6" hidden="1">
      <c r="B112" t="s">
        <v>1350</v>
      </c>
      <c r="C112" t="s">
        <v>1351</v>
      </c>
      <c r="D112" t="s">
        <v>1352</v>
      </c>
      <c r="E112" t="s">
        <v>1024</v>
      </c>
      <c r="F112" s="11" t="str">
        <f>"dossierComplet['"&amp;meta_dossier_complet[[#This Row],[COD_VAR]]&amp;"'][code_insee]"</f>
        <v>dossierComplet['P13_POP7589'][code_insee]</v>
      </c>
    </row>
    <row r="113" spans="2:6" hidden="1">
      <c r="B113" t="s">
        <v>1353</v>
      </c>
      <c r="C113" t="s">
        <v>1354</v>
      </c>
      <c r="D113" t="s">
        <v>1355</v>
      </c>
      <c r="E113" t="s">
        <v>1024</v>
      </c>
      <c r="F113" s="11" t="str">
        <f>"dossierComplet['"&amp;meta_dossier_complet[[#This Row],[COD_VAR]]&amp;"'][code_insee]"</f>
        <v>dossierComplet['P13_POP90P'][code_insee]</v>
      </c>
    </row>
    <row r="114" spans="2:6" hidden="1">
      <c r="B114" t="s">
        <v>1356</v>
      </c>
      <c r="C114" t="s">
        <v>1357</v>
      </c>
      <c r="D114" t="s">
        <v>1358</v>
      </c>
      <c r="E114" t="s">
        <v>1024</v>
      </c>
      <c r="F114" s="11" t="str">
        <f>"dossierComplet['"&amp;meta_dossier_complet[[#This Row],[COD_VAR]]&amp;"'][code_insee]"</f>
        <v>dossierComplet['P13_POPH'][code_insee]</v>
      </c>
    </row>
    <row r="115" spans="2:6" hidden="1">
      <c r="B115" t="s">
        <v>1359</v>
      </c>
      <c r="C115" t="s">
        <v>1360</v>
      </c>
      <c r="D115" t="s">
        <v>1361</v>
      </c>
      <c r="E115" t="s">
        <v>1024</v>
      </c>
      <c r="F115" s="11" t="str">
        <f>"dossierComplet['"&amp;meta_dossier_complet[[#This Row],[COD_VAR]]&amp;"'][code_insee]"</f>
        <v>dossierComplet['P13_H0014'][code_insee]</v>
      </c>
    </row>
    <row r="116" spans="2:6" hidden="1">
      <c r="B116" t="s">
        <v>1362</v>
      </c>
      <c r="C116" t="s">
        <v>1363</v>
      </c>
      <c r="D116" t="s">
        <v>1364</v>
      </c>
      <c r="E116" t="s">
        <v>1024</v>
      </c>
      <c r="F116" s="11" t="str">
        <f>"dossierComplet['"&amp;meta_dossier_complet[[#This Row],[COD_VAR]]&amp;"'][code_insee]"</f>
        <v>dossierComplet['P13_H1529'][code_insee]</v>
      </c>
    </row>
    <row r="117" spans="2:6" hidden="1">
      <c r="B117" t="s">
        <v>1365</v>
      </c>
      <c r="C117" t="s">
        <v>1366</v>
      </c>
      <c r="D117" t="s">
        <v>1367</v>
      </c>
      <c r="E117" t="s">
        <v>1024</v>
      </c>
      <c r="F117" s="11" t="str">
        <f>"dossierComplet['"&amp;meta_dossier_complet[[#This Row],[COD_VAR]]&amp;"'][code_insee]"</f>
        <v>dossierComplet['P13_H3044'][code_insee]</v>
      </c>
    </row>
    <row r="118" spans="2:6" hidden="1">
      <c r="B118" t="s">
        <v>1368</v>
      </c>
      <c r="C118" t="s">
        <v>1369</v>
      </c>
      <c r="D118" t="s">
        <v>1370</v>
      </c>
      <c r="E118" t="s">
        <v>1024</v>
      </c>
      <c r="F118" s="11" t="str">
        <f>"dossierComplet['"&amp;meta_dossier_complet[[#This Row],[COD_VAR]]&amp;"'][code_insee]"</f>
        <v>dossierComplet['P13_H4559'][code_insee]</v>
      </c>
    </row>
    <row r="119" spans="2:6" hidden="1">
      <c r="B119" t="s">
        <v>1371</v>
      </c>
      <c r="C119" t="s">
        <v>1372</v>
      </c>
      <c r="D119" t="s">
        <v>1373</v>
      </c>
      <c r="E119" t="s">
        <v>1024</v>
      </c>
      <c r="F119" s="11" t="str">
        <f>"dossierComplet['"&amp;meta_dossier_complet[[#This Row],[COD_VAR]]&amp;"'][code_insee]"</f>
        <v>dossierComplet['P13_H6074'][code_insee]</v>
      </c>
    </row>
    <row r="120" spans="2:6" hidden="1">
      <c r="B120" t="s">
        <v>1374</v>
      </c>
      <c r="C120" t="s">
        <v>1375</v>
      </c>
      <c r="D120" t="s">
        <v>1376</v>
      </c>
      <c r="E120" t="s">
        <v>1024</v>
      </c>
      <c r="F120" s="11" t="str">
        <f>"dossierComplet['"&amp;meta_dossier_complet[[#This Row],[COD_VAR]]&amp;"'][code_insee]"</f>
        <v>dossierComplet['P13_H7589'][code_insee]</v>
      </c>
    </row>
    <row r="121" spans="2:6" hidden="1">
      <c r="B121" t="s">
        <v>1377</v>
      </c>
      <c r="C121" t="s">
        <v>1378</v>
      </c>
      <c r="D121" t="s">
        <v>1379</v>
      </c>
      <c r="E121" t="s">
        <v>1024</v>
      </c>
      <c r="F121" s="11" t="str">
        <f>"dossierComplet['"&amp;meta_dossier_complet[[#This Row],[COD_VAR]]&amp;"'][code_insee]"</f>
        <v>dossierComplet['P13_H90P'][code_insee]</v>
      </c>
    </row>
    <row r="122" spans="2:6" hidden="1">
      <c r="B122" t="s">
        <v>1380</v>
      </c>
      <c r="C122" t="s">
        <v>1381</v>
      </c>
      <c r="D122" t="s">
        <v>1382</v>
      </c>
      <c r="E122" t="s">
        <v>1024</v>
      </c>
      <c r="F122" s="11" t="str">
        <f>"dossierComplet['"&amp;meta_dossier_complet[[#This Row],[COD_VAR]]&amp;"'][code_insee]"</f>
        <v>dossierComplet['P13_H0019'][code_insee]</v>
      </c>
    </row>
    <row r="123" spans="2:6" hidden="1">
      <c r="B123" t="s">
        <v>1383</v>
      </c>
      <c r="C123" t="s">
        <v>1384</v>
      </c>
      <c r="D123" t="s">
        <v>1385</v>
      </c>
      <c r="E123" t="s">
        <v>1024</v>
      </c>
      <c r="F123" s="11" t="str">
        <f>"dossierComplet['"&amp;meta_dossier_complet[[#This Row],[COD_VAR]]&amp;"'][code_insee]"</f>
        <v>dossierComplet['P13_H2064'][code_insee]</v>
      </c>
    </row>
    <row r="124" spans="2:6" hidden="1">
      <c r="B124" t="s">
        <v>1386</v>
      </c>
      <c r="C124" t="s">
        <v>1387</v>
      </c>
      <c r="D124" t="s">
        <v>1388</v>
      </c>
      <c r="E124" t="s">
        <v>1024</v>
      </c>
      <c r="F124" s="11" t="str">
        <f>"dossierComplet['"&amp;meta_dossier_complet[[#This Row],[COD_VAR]]&amp;"'][code_insee]"</f>
        <v>dossierComplet['P13_H65P'][code_insee]</v>
      </c>
    </row>
    <row r="125" spans="2:6" hidden="1">
      <c r="B125" t="s">
        <v>1389</v>
      </c>
      <c r="C125" t="s">
        <v>1390</v>
      </c>
      <c r="D125" t="s">
        <v>1391</v>
      </c>
      <c r="E125" t="s">
        <v>1024</v>
      </c>
      <c r="F125" s="11" t="str">
        <f>"dossierComplet['"&amp;meta_dossier_complet[[#This Row],[COD_VAR]]&amp;"'][code_insee]"</f>
        <v>dossierComplet['P13_POPF'][code_insee]</v>
      </c>
    </row>
    <row r="126" spans="2:6" hidden="1">
      <c r="B126" t="s">
        <v>1392</v>
      </c>
      <c r="C126" t="s">
        <v>1393</v>
      </c>
      <c r="D126" t="s">
        <v>1394</v>
      </c>
      <c r="E126" t="s">
        <v>1024</v>
      </c>
      <c r="F126" s="11" t="str">
        <f>"dossierComplet['"&amp;meta_dossier_complet[[#This Row],[COD_VAR]]&amp;"'][code_insee]"</f>
        <v>dossierComplet['P13_F0014'][code_insee]</v>
      </c>
    </row>
    <row r="127" spans="2:6" hidden="1">
      <c r="B127" t="s">
        <v>1395</v>
      </c>
      <c r="C127" t="s">
        <v>1396</v>
      </c>
      <c r="D127" t="s">
        <v>1397</v>
      </c>
      <c r="E127" t="s">
        <v>1024</v>
      </c>
      <c r="F127" s="11" t="str">
        <f>"dossierComplet['"&amp;meta_dossier_complet[[#This Row],[COD_VAR]]&amp;"'][code_insee]"</f>
        <v>dossierComplet['P13_F1529'][code_insee]</v>
      </c>
    </row>
    <row r="128" spans="2:6" hidden="1">
      <c r="B128" t="s">
        <v>1398</v>
      </c>
      <c r="C128" t="s">
        <v>1399</v>
      </c>
      <c r="D128" t="s">
        <v>1400</v>
      </c>
      <c r="E128" t="s">
        <v>1024</v>
      </c>
      <c r="F128" s="11" t="str">
        <f>"dossierComplet['"&amp;meta_dossier_complet[[#This Row],[COD_VAR]]&amp;"'][code_insee]"</f>
        <v>dossierComplet['P13_F3044'][code_insee]</v>
      </c>
    </row>
    <row r="129" spans="2:6" hidden="1">
      <c r="B129" t="s">
        <v>1401</v>
      </c>
      <c r="C129" t="s">
        <v>1402</v>
      </c>
      <c r="D129" t="s">
        <v>1403</v>
      </c>
      <c r="E129" t="s">
        <v>1024</v>
      </c>
      <c r="F129" s="11" t="str">
        <f>"dossierComplet['"&amp;meta_dossier_complet[[#This Row],[COD_VAR]]&amp;"'][code_insee]"</f>
        <v>dossierComplet['P13_F4559'][code_insee]</v>
      </c>
    </row>
    <row r="130" spans="2:6" hidden="1">
      <c r="B130" t="s">
        <v>1404</v>
      </c>
      <c r="C130" t="s">
        <v>1405</v>
      </c>
      <c r="D130" t="s">
        <v>1406</v>
      </c>
      <c r="E130" t="s">
        <v>1024</v>
      </c>
      <c r="F130" s="11" t="str">
        <f>"dossierComplet['"&amp;meta_dossier_complet[[#This Row],[COD_VAR]]&amp;"'][code_insee]"</f>
        <v>dossierComplet['P13_F6074'][code_insee]</v>
      </c>
    </row>
    <row r="131" spans="2:6" hidden="1">
      <c r="B131" t="s">
        <v>1407</v>
      </c>
      <c r="C131" t="s">
        <v>1408</v>
      </c>
      <c r="D131" t="s">
        <v>1409</v>
      </c>
      <c r="E131" t="s">
        <v>1024</v>
      </c>
      <c r="F131" s="11" t="str">
        <f>"dossierComplet['"&amp;meta_dossier_complet[[#This Row],[COD_VAR]]&amp;"'][code_insee]"</f>
        <v>dossierComplet['P13_F7589'][code_insee]</v>
      </c>
    </row>
    <row r="132" spans="2:6" hidden="1">
      <c r="B132" t="s">
        <v>1410</v>
      </c>
      <c r="C132" t="s">
        <v>1411</v>
      </c>
      <c r="D132" t="s">
        <v>1412</v>
      </c>
      <c r="E132" t="s">
        <v>1024</v>
      </c>
      <c r="F132" s="11" t="str">
        <f>"dossierComplet['"&amp;meta_dossier_complet[[#This Row],[COD_VAR]]&amp;"'][code_insee]"</f>
        <v>dossierComplet['P13_F90P'][code_insee]</v>
      </c>
    </row>
    <row r="133" spans="2:6" hidden="1">
      <c r="B133" t="s">
        <v>1413</v>
      </c>
      <c r="C133" t="s">
        <v>1414</v>
      </c>
      <c r="D133" t="s">
        <v>1415</v>
      </c>
      <c r="E133" t="s">
        <v>1024</v>
      </c>
      <c r="F133" s="11" t="str">
        <f>"dossierComplet['"&amp;meta_dossier_complet[[#This Row],[COD_VAR]]&amp;"'][code_insee]"</f>
        <v>dossierComplet['P13_F0019'][code_insee]</v>
      </c>
    </row>
    <row r="134" spans="2:6" hidden="1">
      <c r="B134" t="s">
        <v>1416</v>
      </c>
      <c r="C134" t="s">
        <v>1417</v>
      </c>
      <c r="D134" t="s">
        <v>1418</v>
      </c>
      <c r="E134" t="s">
        <v>1024</v>
      </c>
      <c r="F134" s="11" t="str">
        <f>"dossierComplet['"&amp;meta_dossier_complet[[#This Row],[COD_VAR]]&amp;"'][code_insee]"</f>
        <v>dossierComplet['P13_F2064'][code_insee]</v>
      </c>
    </row>
    <row r="135" spans="2:6" hidden="1">
      <c r="B135" t="s">
        <v>1419</v>
      </c>
      <c r="C135" t="s">
        <v>1420</v>
      </c>
      <c r="D135" t="s">
        <v>1421</v>
      </c>
      <c r="E135" t="s">
        <v>1024</v>
      </c>
      <c r="F135" s="11" t="str">
        <f>"dossierComplet['"&amp;meta_dossier_complet[[#This Row],[COD_VAR]]&amp;"'][code_insee]"</f>
        <v>dossierComplet['P13_F65P'][code_insee]</v>
      </c>
    </row>
    <row r="136" spans="2:6" hidden="1">
      <c r="B136" t="s">
        <v>1422</v>
      </c>
      <c r="C136" t="s">
        <v>1423</v>
      </c>
      <c r="D136" t="s">
        <v>1424</v>
      </c>
      <c r="E136" t="s">
        <v>1024</v>
      </c>
      <c r="F136" s="11" t="str">
        <f>"dossierComplet['"&amp;meta_dossier_complet[[#This Row],[COD_VAR]]&amp;"'][code_insee]"</f>
        <v>dossierComplet['P13_POP01P'][code_insee]</v>
      </c>
    </row>
    <row r="137" spans="2:6" hidden="1">
      <c r="B137" t="s">
        <v>1425</v>
      </c>
      <c r="C137" t="s">
        <v>1426</v>
      </c>
      <c r="D137" t="s">
        <v>1427</v>
      </c>
      <c r="E137" t="s">
        <v>1024</v>
      </c>
      <c r="F137" s="11" t="str">
        <f>"dossierComplet['"&amp;meta_dossier_complet[[#This Row],[COD_VAR]]&amp;"'][code_insee]"</f>
        <v>dossierComplet['P13_POP01P_IRAN1'][code_insee]</v>
      </c>
    </row>
    <row r="138" spans="2:6" hidden="1">
      <c r="B138" t="s">
        <v>1428</v>
      </c>
      <c r="C138" t="s">
        <v>1429</v>
      </c>
      <c r="D138" t="s">
        <v>1430</v>
      </c>
      <c r="E138" t="s">
        <v>1024</v>
      </c>
      <c r="F138" s="11" t="str">
        <f>"dossierComplet['"&amp;meta_dossier_complet[[#This Row],[COD_VAR]]&amp;"'][code_insee]"</f>
        <v>dossierComplet['P13_POP01P_IRAN2'][code_insee]</v>
      </c>
    </row>
    <row r="139" spans="2:6" hidden="1">
      <c r="B139" t="s">
        <v>1431</v>
      </c>
      <c r="C139" t="s">
        <v>1432</v>
      </c>
      <c r="D139" t="s">
        <v>1433</v>
      </c>
      <c r="E139" t="s">
        <v>1024</v>
      </c>
      <c r="F139" s="11" t="str">
        <f>"dossierComplet['"&amp;meta_dossier_complet[[#This Row],[COD_VAR]]&amp;"'][code_insee]"</f>
        <v>dossierComplet['P13_POP01P_IRAN3'][code_insee]</v>
      </c>
    </row>
    <row r="140" spans="2:6" hidden="1">
      <c r="B140" t="s">
        <v>1434</v>
      </c>
      <c r="C140" t="s">
        <v>1435</v>
      </c>
      <c r="D140" t="s">
        <v>1436</v>
      </c>
      <c r="E140" t="s">
        <v>1024</v>
      </c>
      <c r="F140" s="11" t="str">
        <f>"dossierComplet['"&amp;meta_dossier_complet[[#This Row],[COD_VAR]]&amp;"'][code_insee]"</f>
        <v>dossierComplet['P13_POP01P_IRAN4'][code_insee]</v>
      </c>
    </row>
    <row r="141" spans="2:6" hidden="1">
      <c r="B141" t="s">
        <v>1437</v>
      </c>
      <c r="C141" t="s">
        <v>1438</v>
      </c>
      <c r="D141" t="s">
        <v>1439</v>
      </c>
      <c r="E141" t="s">
        <v>1024</v>
      </c>
      <c r="F141" s="11" t="str">
        <f>"dossierComplet['"&amp;meta_dossier_complet[[#This Row],[COD_VAR]]&amp;"'][code_insee]"</f>
        <v>dossierComplet['P13_POP01P_IRAN5'][code_insee]</v>
      </c>
    </row>
    <row r="142" spans="2:6" hidden="1">
      <c r="B142" t="s">
        <v>1440</v>
      </c>
      <c r="C142" t="s">
        <v>1441</v>
      </c>
      <c r="D142" t="s">
        <v>1442</v>
      </c>
      <c r="E142" t="s">
        <v>1024</v>
      </c>
      <c r="F142" s="11" t="str">
        <f>"dossierComplet['"&amp;meta_dossier_complet[[#This Row],[COD_VAR]]&amp;"'][code_insee]"</f>
        <v>dossierComplet['P13_POP01P_IRAN6'][code_insee]</v>
      </c>
    </row>
    <row r="143" spans="2:6" hidden="1">
      <c r="B143" t="s">
        <v>1443</v>
      </c>
      <c r="C143" t="s">
        <v>1444</v>
      </c>
      <c r="D143" t="s">
        <v>1445</v>
      </c>
      <c r="E143" t="s">
        <v>1024</v>
      </c>
      <c r="F143" s="11" t="str">
        <f>"dossierComplet['"&amp;meta_dossier_complet[[#This Row],[COD_VAR]]&amp;"'][code_insee]"</f>
        <v>dossierComplet['P13_POP01P_IRAN7'][code_insee]</v>
      </c>
    </row>
    <row r="144" spans="2:6" hidden="1">
      <c r="B144" t="s">
        <v>1446</v>
      </c>
      <c r="C144" t="s">
        <v>1447</v>
      </c>
      <c r="D144" t="s">
        <v>1448</v>
      </c>
      <c r="E144" t="s">
        <v>1024</v>
      </c>
      <c r="F144" s="11" t="str">
        <f>"dossierComplet['"&amp;meta_dossier_complet[[#This Row],[COD_VAR]]&amp;"'][code_insee]"</f>
        <v>dossierComplet['P13_POP0114_IRAN2P'][code_insee]</v>
      </c>
    </row>
    <row r="145" spans="2:6" hidden="1">
      <c r="B145" t="s">
        <v>1449</v>
      </c>
      <c r="C145" t="s">
        <v>1450</v>
      </c>
      <c r="D145" t="s">
        <v>1451</v>
      </c>
      <c r="E145" t="s">
        <v>1024</v>
      </c>
      <c r="F145" s="11" t="str">
        <f>"dossierComplet['"&amp;meta_dossier_complet[[#This Row],[COD_VAR]]&amp;"'][code_insee]"</f>
        <v>dossierComplet['P13_POP0114_IRAN2'][code_insee]</v>
      </c>
    </row>
    <row r="146" spans="2:6" hidden="1">
      <c r="B146" t="s">
        <v>1452</v>
      </c>
      <c r="C146" t="s">
        <v>1453</v>
      </c>
      <c r="D146" t="s">
        <v>1454</v>
      </c>
      <c r="E146" t="s">
        <v>1024</v>
      </c>
      <c r="F146" s="11" t="str">
        <f>"dossierComplet['"&amp;meta_dossier_complet[[#This Row],[COD_VAR]]&amp;"'][code_insee]"</f>
        <v>dossierComplet['P13_POP0114_IRAN3P'][code_insee]</v>
      </c>
    </row>
    <row r="147" spans="2:6" hidden="1">
      <c r="B147" t="s">
        <v>1455</v>
      </c>
      <c r="C147" t="s">
        <v>1456</v>
      </c>
      <c r="D147" t="s">
        <v>1457</v>
      </c>
      <c r="E147" t="s">
        <v>1024</v>
      </c>
      <c r="F147" s="11" t="str">
        <f>"dossierComplet['"&amp;meta_dossier_complet[[#This Row],[COD_VAR]]&amp;"'][code_insee]"</f>
        <v>dossierComplet['P13_POP1524_IRAN2P'][code_insee]</v>
      </c>
    </row>
    <row r="148" spans="2:6" hidden="1">
      <c r="B148" t="s">
        <v>1458</v>
      </c>
      <c r="C148" t="s">
        <v>1459</v>
      </c>
      <c r="D148" t="s">
        <v>1460</v>
      </c>
      <c r="E148" t="s">
        <v>1024</v>
      </c>
      <c r="F148" s="11" t="str">
        <f>"dossierComplet['"&amp;meta_dossier_complet[[#This Row],[COD_VAR]]&amp;"'][code_insee]"</f>
        <v>dossierComplet['P13_POP1524_IRAN2'][code_insee]</v>
      </c>
    </row>
    <row r="149" spans="2:6" hidden="1">
      <c r="B149" t="s">
        <v>1461</v>
      </c>
      <c r="C149" t="s">
        <v>1462</v>
      </c>
      <c r="D149" t="s">
        <v>1463</v>
      </c>
      <c r="E149" t="s">
        <v>1024</v>
      </c>
      <c r="F149" s="11" t="str">
        <f>"dossierComplet['"&amp;meta_dossier_complet[[#This Row],[COD_VAR]]&amp;"'][code_insee]"</f>
        <v>dossierComplet['P13_POP1524_IRAN3P'][code_insee]</v>
      </c>
    </row>
    <row r="150" spans="2:6" hidden="1">
      <c r="B150" t="s">
        <v>1464</v>
      </c>
      <c r="C150" t="s">
        <v>1465</v>
      </c>
      <c r="D150" t="s">
        <v>1466</v>
      </c>
      <c r="E150" t="s">
        <v>1024</v>
      </c>
      <c r="F150" s="11" t="str">
        <f>"dossierComplet['"&amp;meta_dossier_complet[[#This Row],[COD_VAR]]&amp;"'][code_insee]"</f>
        <v>dossierComplet['P13_POP2554_IRAN2P'][code_insee]</v>
      </c>
    </row>
    <row r="151" spans="2:6" hidden="1">
      <c r="B151" t="s">
        <v>1467</v>
      </c>
      <c r="C151" t="s">
        <v>1468</v>
      </c>
      <c r="D151" t="s">
        <v>1469</v>
      </c>
      <c r="E151" t="s">
        <v>1024</v>
      </c>
      <c r="F151" s="11" t="str">
        <f>"dossierComplet['"&amp;meta_dossier_complet[[#This Row],[COD_VAR]]&amp;"'][code_insee]"</f>
        <v>dossierComplet['P13_POP2554_IRAN2'][code_insee]</v>
      </c>
    </row>
    <row r="152" spans="2:6" hidden="1">
      <c r="B152" t="s">
        <v>1470</v>
      </c>
      <c r="C152" t="s">
        <v>1471</v>
      </c>
      <c r="D152" t="s">
        <v>1472</v>
      </c>
      <c r="E152" t="s">
        <v>1024</v>
      </c>
      <c r="F152" s="11" t="str">
        <f>"dossierComplet['"&amp;meta_dossier_complet[[#This Row],[COD_VAR]]&amp;"'][code_insee]"</f>
        <v>dossierComplet['P13_POP2554_IRAN3P'][code_insee]</v>
      </c>
    </row>
    <row r="153" spans="2:6" hidden="1">
      <c r="B153" t="s">
        <v>1473</v>
      </c>
      <c r="C153" t="s">
        <v>1474</v>
      </c>
      <c r="D153" t="s">
        <v>1475</v>
      </c>
      <c r="E153" t="s">
        <v>1024</v>
      </c>
      <c r="F153" s="11" t="str">
        <f>"dossierComplet['"&amp;meta_dossier_complet[[#This Row],[COD_VAR]]&amp;"'][code_insee]"</f>
        <v>dossierComplet['P13_POP55P_IRAN2P'][code_insee]</v>
      </c>
    </row>
    <row r="154" spans="2:6" hidden="1">
      <c r="B154" t="s">
        <v>1476</v>
      </c>
      <c r="C154" t="s">
        <v>1477</v>
      </c>
      <c r="D154" t="s">
        <v>1478</v>
      </c>
      <c r="E154" t="s">
        <v>1024</v>
      </c>
      <c r="F154" s="11" t="str">
        <f>"dossierComplet['"&amp;meta_dossier_complet[[#This Row],[COD_VAR]]&amp;"'][code_insee]"</f>
        <v>dossierComplet['P13_POP55P_IRAN2'][code_insee]</v>
      </c>
    </row>
    <row r="155" spans="2:6" hidden="1">
      <c r="B155" t="s">
        <v>1479</v>
      </c>
      <c r="C155" t="s">
        <v>1480</v>
      </c>
      <c r="D155" t="s">
        <v>1481</v>
      </c>
      <c r="E155" t="s">
        <v>1024</v>
      </c>
      <c r="F155" s="11" t="str">
        <f>"dossierComplet['"&amp;meta_dossier_complet[[#This Row],[COD_VAR]]&amp;"'][code_insee]"</f>
        <v>dossierComplet['P13_POP55P_IRAN3P'][code_insee]</v>
      </c>
    </row>
    <row r="156" spans="2:6" hidden="1">
      <c r="B156" t="s">
        <v>1482</v>
      </c>
      <c r="C156" t="s">
        <v>1483</v>
      </c>
      <c r="D156" t="s">
        <v>1484</v>
      </c>
      <c r="E156" t="s">
        <v>1024</v>
      </c>
      <c r="F156" s="11" t="str">
        <f>"dossierComplet['"&amp;meta_dossier_complet[[#This Row],[COD_VAR]]&amp;"'][code_insee]"</f>
        <v>dossierComplet['C13_POP15P'][code_insee]</v>
      </c>
    </row>
    <row r="157" spans="2:6" hidden="1">
      <c r="B157" t="s">
        <v>1485</v>
      </c>
      <c r="C157" t="s">
        <v>1486</v>
      </c>
      <c r="D157" t="s">
        <v>1487</v>
      </c>
      <c r="E157" t="s">
        <v>1024</v>
      </c>
      <c r="F157" s="11" t="str">
        <f>"dossierComplet['"&amp;meta_dossier_complet[[#This Row],[COD_VAR]]&amp;"'][code_insee]"</f>
        <v>dossierComplet['C13_POP15P_CS1'][code_insee]</v>
      </c>
    </row>
    <row r="158" spans="2:6" hidden="1">
      <c r="B158" t="s">
        <v>1488</v>
      </c>
      <c r="C158" t="s">
        <v>1489</v>
      </c>
      <c r="D158" t="s">
        <v>1490</v>
      </c>
      <c r="E158" t="s">
        <v>1024</v>
      </c>
      <c r="F158" s="11" t="str">
        <f>"dossierComplet['"&amp;meta_dossier_complet[[#This Row],[COD_VAR]]&amp;"'][code_insee]"</f>
        <v>dossierComplet['C13_POP15P_CS2'][code_insee]</v>
      </c>
    </row>
    <row r="159" spans="2:6" hidden="1">
      <c r="B159" t="s">
        <v>1491</v>
      </c>
      <c r="C159" t="s">
        <v>1492</v>
      </c>
      <c r="D159" t="s">
        <v>1493</v>
      </c>
      <c r="E159" t="s">
        <v>1024</v>
      </c>
      <c r="F159" s="11" t="str">
        <f>"dossierComplet['"&amp;meta_dossier_complet[[#This Row],[COD_VAR]]&amp;"'][code_insee]"</f>
        <v>dossierComplet['C13_POP15P_CS3'][code_insee]</v>
      </c>
    </row>
    <row r="160" spans="2:6" hidden="1">
      <c r="B160" t="s">
        <v>1494</v>
      </c>
      <c r="C160" t="s">
        <v>1495</v>
      </c>
      <c r="D160" t="s">
        <v>1496</v>
      </c>
      <c r="E160" t="s">
        <v>1024</v>
      </c>
      <c r="F160" s="11" t="str">
        <f>"dossierComplet['"&amp;meta_dossier_complet[[#This Row],[COD_VAR]]&amp;"'][code_insee]"</f>
        <v>dossierComplet['C13_POP15P_CS4'][code_insee]</v>
      </c>
    </row>
    <row r="161" spans="2:6" hidden="1">
      <c r="B161" t="s">
        <v>1497</v>
      </c>
      <c r="C161" t="s">
        <v>1498</v>
      </c>
      <c r="D161" t="s">
        <v>1499</v>
      </c>
      <c r="E161" t="s">
        <v>1024</v>
      </c>
      <c r="F161" s="11" t="str">
        <f>"dossierComplet['"&amp;meta_dossier_complet[[#This Row],[COD_VAR]]&amp;"'][code_insee]"</f>
        <v>dossierComplet['C13_POP15P_CS5'][code_insee]</v>
      </c>
    </row>
    <row r="162" spans="2:6" hidden="1">
      <c r="B162" t="s">
        <v>1500</v>
      </c>
      <c r="C162" t="s">
        <v>1501</v>
      </c>
      <c r="D162" t="s">
        <v>1502</v>
      </c>
      <c r="E162" t="s">
        <v>1024</v>
      </c>
      <c r="F162" s="11" t="str">
        <f>"dossierComplet['"&amp;meta_dossier_complet[[#This Row],[COD_VAR]]&amp;"'][code_insee]"</f>
        <v>dossierComplet['C13_POP15P_CS6'][code_insee]</v>
      </c>
    </row>
    <row r="163" spans="2:6" hidden="1">
      <c r="B163" t="s">
        <v>1503</v>
      </c>
      <c r="C163" t="s">
        <v>1504</v>
      </c>
      <c r="D163" t="s">
        <v>1505</v>
      </c>
      <c r="E163" t="s">
        <v>1024</v>
      </c>
      <c r="F163" s="11" t="str">
        <f>"dossierComplet['"&amp;meta_dossier_complet[[#This Row],[COD_VAR]]&amp;"'][code_insee]"</f>
        <v>dossierComplet['C13_POP15P_CS7'][code_insee]</v>
      </c>
    </row>
    <row r="164" spans="2:6" hidden="1">
      <c r="B164" t="s">
        <v>1506</v>
      </c>
      <c r="C164" t="s">
        <v>1507</v>
      </c>
      <c r="D164" t="s">
        <v>1508</v>
      </c>
      <c r="E164" t="s">
        <v>1024</v>
      </c>
      <c r="F164" s="11" t="str">
        <f>"dossierComplet['"&amp;meta_dossier_complet[[#This Row],[COD_VAR]]&amp;"'][code_insee]"</f>
        <v>dossierComplet['C13_POP15P_CS8'][code_insee]</v>
      </c>
    </row>
    <row r="165" spans="2:6" hidden="1">
      <c r="B165" t="s">
        <v>1509</v>
      </c>
      <c r="C165" t="s">
        <v>1510</v>
      </c>
      <c r="D165" t="s">
        <v>1511</v>
      </c>
      <c r="E165" t="s">
        <v>1024</v>
      </c>
      <c r="F165" s="11" t="str">
        <f>"dossierComplet['"&amp;meta_dossier_complet[[#This Row],[COD_VAR]]&amp;"'][code_insee]"</f>
        <v>dossierComplet['C13_H15P'][code_insee]</v>
      </c>
    </row>
    <row r="166" spans="2:6" hidden="1">
      <c r="B166" t="s">
        <v>1512</v>
      </c>
      <c r="C166" t="s">
        <v>1513</v>
      </c>
      <c r="D166" t="s">
        <v>1514</v>
      </c>
      <c r="E166" t="s">
        <v>1024</v>
      </c>
      <c r="F166" s="11" t="str">
        <f>"dossierComplet['"&amp;meta_dossier_complet[[#This Row],[COD_VAR]]&amp;"'][code_insee]"</f>
        <v>dossierComplet['C13_H15P_CS1'][code_insee]</v>
      </c>
    </row>
    <row r="167" spans="2:6" hidden="1">
      <c r="B167" t="s">
        <v>1515</v>
      </c>
      <c r="C167" t="s">
        <v>1516</v>
      </c>
      <c r="D167" t="s">
        <v>1517</v>
      </c>
      <c r="E167" t="s">
        <v>1024</v>
      </c>
      <c r="F167" s="11" t="str">
        <f>"dossierComplet['"&amp;meta_dossier_complet[[#This Row],[COD_VAR]]&amp;"'][code_insee]"</f>
        <v>dossierComplet['C13_H15P_CS2'][code_insee]</v>
      </c>
    </row>
    <row r="168" spans="2:6" hidden="1">
      <c r="B168" t="s">
        <v>1518</v>
      </c>
      <c r="C168" t="s">
        <v>1519</v>
      </c>
      <c r="D168" t="s">
        <v>1520</v>
      </c>
      <c r="E168" t="s">
        <v>1024</v>
      </c>
      <c r="F168" s="11" t="str">
        <f>"dossierComplet['"&amp;meta_dossier_complet[[#This Row],[COD_VAR]]&amp;"'][code_insee]"</f>
        <v>dossierComplet['C13_H15P_CS3'][code_insee]</v>
      </c>
    </row>
    <row r="169" spans="2:6" hidden="1">
      <c r="B169" t="s">
        <v>1521</v>
      </c>
      <c r="C169" t="s">
        <v>1522</v>
      </c>
      <c r="D169" t="s">
        <v>1523</v>
      </c>
      <c r="E169" t="s">
        <v>1024</v>
      </c>
      <c r="F169" s="11" t="str">
        <f>"dossierComplet['"&amp;meta_dossier_complet[[#This Row],[COD_VAR]]&amp;"'][code_insee]"</f>
        <v>dossierComplet['C13_H15P_CS4'][code_insee]</v>
      </c>
    </row>
    <row r="170" spans="2:6" hidden="1">
      <c r="B170" t="s">
        <v>1524</v>
      </c>
      <c r="C170" t="s">
        <v>1525</v>
      </c>
      <c r="D170" t="s">
        <v>1526</v>
      </c>
      <c r="E170" t="s">
        <v>1024</v>
      </c>
      <c r="F170" s="11" t="str">
        <f>"dossierComplet['"&amp;meta_dossier_complet[[#This Row],[COD_VAR]]&amp;"'][code_insee]"</f>
        <v>dossierComplet['C13_H15P_CS5'][code_insee]</v>
      </c>
    </row>
    <row r="171" spans="2:6" hidden="1">
      <c r="B171" t="s">
        <v>1527</v>
      </c>
      <c r="C171" t="s">
        <v>1528</v>
      </c>
      <c r="D171" t="s">
        <v>1529</v>
      </c>
      <c r="E171" t="s">
        <v>1024</v>
      </c>
      <c r="F171" s="11" t="str">
        <f>"dossierComplet['"&amp;meta_dossier_complet[[#This Row],[COD_VAR]]&amp;"'][code_insee]"</f>
        <v>dossierComplet['C13_H15P_CS6'][code_insee]</v>
      </c>
    </row>
    <row r="172" spans="2:6" hidden="1">
      <c r="B172" t="s">
        <v>1530</v>
      </c>
      <c r="C172" t="s">
        <v>1531</v>
      </c>
      <c r="D172" t="s">
        <v>1532</v>
      </c>
      <c r="E172" t="s">
        <v>1024</v>
      </c>
      <c r="F172" s="11" t="str">
        <f>"dossierComplet['"&amp;meta_dossier_complet[[#This Row],[COD_VAR]]&amp;"'][code_insee]"</f>
        <v>dossierComplet['C13_H15P_CS7'][code_insee]</v>
      </c>
    </row>
    <row r="173" spans="2:6" hidden="1">
      <c r="B173" t="s">
        <v>1533</v>
      </c>
      <c r="C173" t="s">
        <v>1534</v>
      </c>
      <c r="D173" t="s">
        <v>1535</v>
      </c>
      <c r="E173" t="s">
        <v>1024</v>
      </c>
      <c r="F173" s="11" t="str">
        <f>"dossierComplet['"&amp;meta_dossier_complet[[#This Row],[COD_VAR]]&amp;"'][code_insee]"</f>
        <v>dossierComplet['C13_H15P_CS8'][code_insee]</v>
      </c>
    </row>
    <row r="174" spans="2:6" hidden="1">
      <c r="B174" t="s">
        <v>1536</v>
      </c>
      <c r="C174" t="s">
        <v>1537</v>
      </c>
      <c r="D174" t="s">
        <v>1538</v>
      </c>
      <c r="E174" t="s">
        <v>1024</v>
      </c>
      <c r="F174" s="11" t="str">
        <f>"dossierComplet['"&amp;meta_dossier_complet[[#This Row],[COD_VAR]]&amp;"'][code_insee]"</f>
        <v>dossierComplet['C13_F15P'][code_insee]</v>
      </c>
    </row>
    <row r="175" spans="2:6" hidden="1">
      <c r="B175" t="s">
        <v>1539</v>
      </c>
      <c r="C175" t="s">
        <v>1540</v>
      </c>
      <c r="D175" t="s">
        <v>1541</v>
      </c>
      <c r="E175" t="s">
        <v>1024</v>
      </c>
      <c r="F175" s="11" t="str">
        <f>"dossierComplet['"&amp;meta_dossier_complet[[#This Row],[COD_VAR]]&amp;"'][code_insee]"</f>
        <v>dossierComplet['C13_F15P_CS1'][code_insee]</v>
      </c>
    </row>
    <row r="176" spans="2:6" hidden="1">
      <c r="B176" t="s">
        <v>1542</v>
      </c>
      <c r="C176" t="s">
        <v>1543</v>
      </c>
      <c r="D176" t="s">
        <v>1544</v>
      </c>
      <c r="E176" t="s">
        <v>1024</v>
      </c>
      <c r="F176" s="11" t="str">
        <f>"dossierComplet['"&amp;meta_dossier_complet[[#This Row],[COD_VAR]]&amp;"'][code_insee]"</f>
        <v>dossierComplet['C13_F15P_CS2'][code_insee]</v>
      </c>
    </row>
    <row r="177" spans="2:6" hidden="1">
      <c r="B177" t="s">
        <v>1545</v>
      </c>
      <c r="C177" t="s">
        <v>1546</v>
      </c>
      <c r="D177" t="s">
        <v>1547</v>
      </c>
      <c r="E177" t="s">
        <v>1024</v>
      </c>
      <c r="F177" s="11" t="str">
        <f>"dossierComplet['"&amp;meta_dossier_complet[[#This Row],[COD_VAR]]&amp;"'][code_insee]"</f>
        <v>dossierComplet['C13_F15P_CS3'][code_insee]</v>
      </c>
    </row>
    <row r="178" spans="2:6" hidden="1">
      <c r="B178" t="s">
        <v>1548</v>
      </c>
      <c r="C178" t="s">
        <v>1549</v>
      </c>
      <c r="D178" t="s">
        <v>1550</v>
      </c>
      <c r="E178" t="s">
        <v>1024</v>
      </c>
      <c r="F178" s="11" t="str">
        <f>"dossierComplet['"&amp;meta_dossier_complet[[#This Row],[COD_VAR]]&amp;"'][code_insee]"</f>
        <v>dossierComplet['C13_F15P_CS4'][code_insee]</v>
      </c>
    </row>
    <row r="179" spans="2:6" hidden="1">
      <c r="B179" t="s">
        <v>1551</v>
      </c>
      <c r="C179" t="s">
        <v>1552</v>
      </c>
      <c r="D179" t="s">
        <v>1553</v>
      </c>
      <c r="E179" t="s">
        <v>1024</v>
      </c>
      <c r="F179" s="11" t="str">
        <f>"dossierComplet['"&amp;meta_dossier_complet[[#This Row],[COD_VAR]]&amp;"'][code_insee]"</f>
        <v>dossierComplet['C13_F15P_CS5'][code_insee]</v>
      </c>
    </row>
    <row r="180" spans="2:6" hidden="1">
      <c r="B180" t="s">
        <v>1554</v>
      </c>
      <c r="C180" t="s">
        <v>1555</v>
      </c>
      <c r="D180" t="s">
        <v>1556</v>
      </c>
      <c r="E180" t="s">
        <v>1024</v>
      </c>
      <c r="F180" s="11" t="str">
        <f>"dossierComplet['"&amp;meta_dossier_complet[[#This Row],[COD_VAR]]&amp;"'][code_insee]"</f>
        <v>dossierComplet['C13_F15P_CS6'][code_insee]</v>
      </c>
    </row>
    <row r="181" spans="2:6" hidden="1">
      <c r="B181" t="s">
        <v>1557</v>
      </c>
      <c r="C181" t="s">
        <v>1558</v>
      </c>
      <c r="D181" t="s">
        <v>1559</v>
      </c>
      <c r="E181" t="s">
        <v>1024</v>
      </c>
      <c r="F181" s="11" t="str">
        <f>"dossierComplet['"&amp;meta_dossier_complet[[#This Row],[COD_VAR]]&amp;"'][code_insee]"</f>
        <v>dossierComplet['C13_F15P_CS7'][code_insee]</v>
      </c>
    </row>
    <row r="182" spans="2:6" hidden="1">
      <c r="B182" t="s">
        <v>1560</v>
      </c>
      <c r="C182" t="s">
        <v>1561</v>
      </c>
      <c r="D182" t="s">
        <v>1562</v>
      </c>
      <c r="E182" t="s">
        <v>1024</v>
      </c>
      <c r="F182" s="11" t="str">
        <f>"dossierComplet['"&amp;meta_dossier_complet[[#This Row],[COD_VAR]]&amp;"'][code_insee]"</f>
        <v>dossierComplet['C13_F15P_CS8'][code_insee]</v>
      </c>
    </row>
    <row r="183" spans="2:6" hidden="1">
      <c r="B183" t="s">
        <v>1563</v>
      </c>
      <c r="C183" t="s">
        <v>1564</v>
      </c>
      <c r="D183" t="s">
        <v>1565</v>
      </c>
      <c r="E183" t="s">
        <v>1024</v>
      </c>
      <c r="F183" s="11" t="str">
        <f>"dossierComplet['"&amp;meta_dossier_complet[[#This Row],[COD_VAR]]&amp;"'][code_insee]"</f>
        <v>dossierComplet['C13_POP1524'][code_insee]</v>
      </c>
    </row>
    <row r="184" spans="2:6" hidden="1">
      <c r="B184" t="s">
        <v>1566</v>
      </c>
      <c r="C184" t="s">
        <v>1567</v>
      </c>
      <c r="D184" t="s">
        <v>1568</v>
      </c>
      <c r="E184" t="s">
        <v>1024</v>
      </c>
      <c r="F184" s="11" t="str">
        <f>"dossierComplet['"&amp;meta_dossier_complet[[#This Row],[COD_VAR]]&amp;"'][code_insee]"</f>
        <v>dossierComplet['C13_POP1524_CS1'][code_insee]</v>
      </c>
    </row>
    <row r="185" spans="2:6" hidden="1">
      <c r="B185" t="s">
        <v>1569</v>
      </c>
      <c r="C185" t="s">
        <v>1570</v>
      </c>
      <c r="D185" t="s">
        <v>1571</v>
      </c>
      <c r="E185" t="s">
        <v>1024</v>
      </c>
      <c r="F185" s="11" t="str">
        <f>"dossierComplet['"&amp;meta_dossier_complet[[#This Row],[COD_VAR]]&amp;"'][code_insee]"</f>
        <v>dossierComplet['C13_POP1524_CS2'][code_insee]</v>
      </c>
    </row>
    <row r="186" spans="2:6" hidden="1">
      <c r="B186" t="s">
        <v>1572</v>
      </c>
      <c r="C186" t="s">
        <v>1573</v>
      </c>
      <c r="D186" t="s">
        <v>1574</v>
      </c>
      <c r="E186" t="s">
        <v>1024</v>
      </c>
      <c r="F186" s="11" t="str">
        <f>"dossierComplet['"&amp;meta_dossier_complet[[#This Row],[COD_VAR]]&amp;"'][code_insee]"</f>
        <v>dossierComplet['C13_POP1524_CS3'][code_insee]</v>
      </c>
    </row>
    <row r="187" spans="2:6" hidden="1">
      <c r="B187" t="s">
        <v>1575</v>
      </c>
      <c r="C187" t="s">
        <v>1576</v>
      </c>
      <c r="D187" t="s">
        <v>1577</v>
      </c>
      <c r="E187" t="s">
        <v>1024</v>
      </c>
      <c r="F187" s="11" t="str">
        <f>"dossierComplet['"&amp;meta_dossier_complet[[#This Row],[COD_VAR]]&amp;"'][code_insee]"</f>
        <v>dossierComplet['C13_POP1524_CS4'][code_insee]</v>
      </c>
    </row>
    <row r="188" spans="2:6" hidden="1">
      <c r="B188" t="s">
        <v>1578</v>
      </c>
      <c r="C188" t="s">
        <v>1579</v>
      </c>
      <c r="D188" t="s">
        <v>1580</v>
      </c>
      <c r="E188" t="s">
        <v>1024</v>
      </c>
      <c r="F188" s="11" t="str">
        <f>"dossierComplet['"&amp;meta_dossier_complet[[#This Row],[COD_VAR]]&amp;"'][code_insee]"</f>
        <v>dossierComplet['C13_POP1524_CS5'][code_insee]</v>
      </c>
    </row>
    <row r="189" spans="2:6" hidden="1">
      <c r="B189" t="s">
        <v>1581</v>
      </c>
      <c r="C189" t="s">
        <v>1582</v>
      </c>
      <c r="D189" t="s">
        <v>1583</v>
      </c>
      <c r="E189" t="s">
        <v>1024</v>
      </c>
      <c r="F189" s="11" t="str">
        <f>"dossierComplet['"&amp;meta_dossier_complet[[#This Row],[COD_VAR]]&amp;"'][code_insee]"</f>
        <v>dossierComplet['C13_POP1524_CS6'][code_insee]</v>
      </c>
    </row>
    <row r="190" spans="2:6" hidden="1">
      <c r="B190" t="s">
        <v>1584</v>
      </c>
      <c r="C190" t="s">
        <v>1585</v>
      </c>
      <c r="D190" t="s">
        <v>1586</v>
      </c>
      <c r="E190" t="s">
        <v>1024</v>
      </c>
      <c r="F190" s="11" t="str">
        <f>"dossierComplet['"&amp;meta_dossier_complet[[#This Row],[COD_VAR]]&amp;"'][code_insee]"</f>
        <v>dossierComplet['C13_POP1524_CS7'][code_insee]</v>
      </c>
    </row>
    <row r="191" spans="2:6" hidden="1">
      <c r="B191" t="s">
        <v>1587</v>
      </c>
      <c r="C191" t="s">
        <v>1588</v>
      </c>
      <c r="D191" t="s">
        <v>1589</v>
      </c>
      <c r="E191" t="s">
        <v>1024</v>
      </c>
      <c r="F191" s="11" t="str">
        <f>"dossierComplet['"&amp;meta_dossier_complet[[#This Row],[COD_VAR]]&amp;"'][code_insee]"</f>
        <v>dossierComplet['C13_POP1524_CS8'][code_insee]</v>
      </c>
    </row>
    <row r="192" spans="2:6" hidden="1">
      <c r="B192" t="s">
        <v>1590</v>
      </c>
      <c r="C192" t="s">
        <v>1591</v>
      </c>
      <c r="D192" t="s">
        <v>1592</v>
      </c>
      <c r="E192" t="s">
        <v>1024</v>
      </c>
      <c r="F192" s="11" t="str">
        <f>"dossierComplet['"&amp;meta_dossier_complet[[#This Row],[COD_VAR]]&amp;"'][code_insee]"</f>
        <v>dossierComplet['C13_POP2554'][code_insee]</v>
      </c>
    </row>
    <row r="193" spans="2:6" hidden="1">
      <c r="B193" t="s">
        <v>1593</v>
      </c>
      <c r="C193" t="s">
        <v>1594</v>
      </c>
      <c r="D193" t="s">
        <v>1595</v>
      </c>
      <c r="E193" t="s">
        <v>1024</v>
      </c>
      <c r="F193" s="11" t="str">
        <f>"dossierComplet['"&amp;meta_dossier_complet[[#This Row],[COD_VAR]]&amp;"'][code_insee]"</f>
        <v>dossierComplet['C13_POP2554_CS1'][code_insee]</v>
      </c>
    </row>
    <row r="194" spans="2:6" hidden="1">
      <c r="B194" t="s">
        <v>1596</v>
      </c>
      <c r="C194" t="s">
        <v>1597</v>
      </c>
      <c r="D194" t="s">
        <v>1598</v>
      </c>
      <c r="E194" t="s">
        <v>1024</v>
      </c>
      <c r="F194" s="11" t="str">
        <f>"dossierComplet['"&amp;meta_dossier_complet[[#This Row],[COD_VAR]]&amp;"'][code_insee]"</f>
        <v>dossierComplet['C13_POP2554_CS2'][code_insee]</v>
      </c>
    </row>
    <row r="195" spans="2:6" hidden="1">
      <c r="B195" t="s">
        <v>1599</v>
      </c>
      <c r="C195" t="s">
        <v>1600</v>
      </c>
      <c r="D195" t="s">
        <v>1601</v>
      </c>
      <c r="E195" t="s">
        <v>1024</v>
      </c>
      <c r="F195" s="11" t="str">
        <f>"dossierComplet['"&amp;meta_dossier_complet[[#This Row],[COD_VAR]]&amp;"'][code_insee]"</f>
        <v>dossierComplet['C13_POP2554_CS3'][code_insee]</v>
      </c>
    </row>
    <row r="196" spans="2:6" hidden="1">
      <c r="B196" t="s">
        <v>1602</v>
      </c>
      <c r="C196" t="s">
        <v>1603</v>
      </c>
      <c r="D196" t="s">
        <v>1604</v>
      </c>
      <c r="E196" t="s">
        <v>1024</v>
      </c>
      <c r="F196" s="11" t="str">
        <f>"dossierComplet['"&amp;meta_dossier_complet[[#This Row],[COD_VAR]]&amp;"'][code_insee]"</f>
        <v>dossierComplet['C13_POP2554_CS4'][code_insee]</v>
      </c>
    </row>
    <row r="197" spans="2:6" hidden="1">
      <c r="B197" t="s">
        <v>1605</v>
      </c>
      <c r="C197" t="s">
        <v>1606</v>
      </c>
      <c r="D197" t="s">
        <v>1607</v>
      </c>
      <c r="E197" t="s">
        <v>1024</v>
      </c>
      <c r="F197" s="11" t="str">
        <f>"dossierComplet['"&amp;meta_dossier_complet[[#This Row],[COD_VAR]]&amp;"'][code_insee]"</f>
        <v>dossierComplet['C13_POP2554_CS5'][code_insee]</v>
      </c>
    </row>
    <row r="198" spans="2:6" hidden="1">
      <c r="B198" t="s">
        <v>1608</v>
      </c>
      <c r="C198" t="s">
        <v>1609</v>
      </c>
      <c r="D198" t="s">
        <v>1610</v>
      </c>
      <c r="E198" t="s">
        <v>1024</v>
      </c>
      <c r="F198" s="11" t="str">
        <f>"dossierComplet['"&amp;meta_dossier_complet[[#This Row],[COD_VAR]]&amp;"'][code_insee]"</f>
        <v>dossierComplet['C13_POP2554_CS6'][code_insee]</v>
      </c>
    </row>
    <row r="199" spans="2:6" hidden="1">
      <c r="B199" t="s">
        <v>1611</v>
      </c>
      <c r="C199" t="s">
        <v>1612</v>
      </c>
      <c r="D199" t="s">
        <v>1613</v>
      </c>
      <c r="E199" t="s">
        <v>1024</v>
      </c>
      <c r="F199" s="11" t="str">
        <f>"dossierComplet['"&amp;meta_dossier_complet[[#This Row],[COD_VAR]]&amp;"'][code_insee]"</f>
        <v>dossierComplet['C13_POP2554_CS7'][code_insee]</v>
      </c>
    </row>
    <row r="200" spans="2:6" hidden="1">
      <c r="B200" t="s">
        <v>1614</v>
      </c>
      <c r="C200" t="s">
        <v>1615</v>
      </c>
      <c r="D200" t="s">
        <v>1616</v>
      </c>
      <c r="E200" t="s">
        <v>1024</v>
      </c>
      <c r="F200" s="11" t="str">
        <f>"dossierComplet['"&amp;meta_dossier_complet[[#This Row],[COD_VAR]]&amp;"'][code_insee]"</f>
        <v>dossierComplet['C13_POP2554_CS8'][code_insee]</v>
      </c>
    </row>
    <row r="201" spans="2:6" hidden="1">
      <c r="B201" t="s">
        <v>1617</v>
      </c>
      <c r="C201" t="s">
        <v>1618</v>
      </c>
      <c r="D201" t="s">
        <v>1619</v>
      </c>
      <c r="E201" t="s">
        <v>1024</v>
      </c>
      <c r="F201" s="11" t="str">
        <f>"dossierComplet['"&amp;meta_dossier_complet[[#This Row],[COD_VAR]]&amp;"'][code_insee]"</f>
        <v>dossierComplet['C13_POP55P'][code_insee]</v>
      </c>
    </row>
    <row r="202" spans="2:6" hidden="1">
      <c r="B202" t="s">
        <v>1620</v>
      </c>
      <c r="C202" t="s">
        <v>1621</v>
      </c>
      <c r="D202" t="s">
        <v>1622</v>
      </c>
      <c r="E202" t="s">
        <v>1024</v>
      </c>
      <c r="F202" s="11" t="str">
        <f>"dossierComplet['"&amp;meta_dossier_complet[[#This Row],[COD_VAR]]&amp;"'][code_insee]"</f>
        <v>dossierComplet['C13_POP55P_CS1'][code_insee]</v>
      </c>
    </row>
    <row r="203" spans="2:6" hidden="1">
      <c r="B203" t="s">
        <v>1623</v>
      </c>
      <c r="C203" t="s">
        <v>1624</v>
      </c>
      <c r="D203" t="s">
        <v>1625</v>
      </c>
      <c r="E203" t="s">
        <v>1024</v>
      </c>
      <c r="F203" s="11" t="str">
        <f>"dossierComplet['"&amp;meta_dossier_complet[[#This Row],[COD_VAR]]&amp;"'][code_insee]"</f>
        <v>dossierComplet['C13_POP55P_CS2'][code_insee]</v>
      </c>
    </row>
    <row r="204" spans="2:6" hidden="1">
      <c r="B204" t="s">
        <v>1626</v>
      </c>
      <c r="C204" t="s">
        <v>1627</v>
      </c>
      <c r="D204" t="s">
        <v>1628</v>
      </c>
      <c r="E204" t="s">
        <v>1024</v>
      </c>
      <c r="F204" s="11" t="str">
        <f>"dossierComplet['"&amp;meta_dossier_complet[[#This Row],[COD_VAR]]&amp;"'][code_insee]"</f>
        <v>dossierComplet['C13_POP55P_CS3'][code_insee]</v>
      </c>
    </row>
    <row r="205" spans="2:6" hidden="1">
      <c r="B205" t="s">
        <v>1629</v>
      </c>
      <c r="C205" t="s">
        <v>1630</v>
      </c>
      <c r="D205" t="s">
        <v>1631</v>
      </c>
      <c r="E205" t="s">
        <v>1024</v>
      </c>
      <c r="F205" s="11" t="str">
        <f>"dossierComplet['"&amp;meta_dossier_complet[[#This Row],[COD_VAR]]&amp;"'][code_insee]"</f>
        <v>dossierComplet['C13_POP55P_CS4'][code_insee]</v>
      </c>
    </row>
    <row r="206" spans="2:6" hidden="1">
      <c r="B206" t="s">
        <v>1632</v>
      </c>
      <c r="C206" t="s">
        <v>1633</v>
      </c>
      <c r="D206" t="s">
        <v>1634</v>
      </c>
      <c r="E206" t="s">
        <v>1024</v>
      </c>
      <c r="F206" s="11" t="str">
        <f>"dossierComplet['"&amp;meta_dossier_complet[[#This Row],[COD_VAR]]&amp;"'][code_insee]"</f>
        <v>dossierComplet['C13_POP55P_CS5'][code_insee]</v>
      </c>
    </row>
    <row r="207" spans="2:6" hidden="1">
      <c r="B207" t="s">
        <v>1635</v>
      </c>
      <c r="C207" t="s">
        <v>1636</v>
      </c>
      <c r="D207" t="s">
        <v>1637</v>
      </c>
      <c r="E207" t="s">
        <v>1024</v>
      </c>
      <c r="F207" s="11" t="str">
        <f>"dossierComplet['"&amp;meta_dossier_complet[[#This Row],[COD_VAR]]&amp;"'][code_insee]"</f>
        <v>dossierComplet['C13_POP55P_CS6'][code_insee]</v>
      </c>
    </row>
    <row r="208" spans="2:6" hidden="1">
      <c r="B208" t="s">
        <v>1638</v>
      </c>
      <c r="C208" t="s">
        <v>1639</v>
      </c>
      <c r="D208" t="s">
        <v>1640</v>
      </c>
      <c r="E208" t="s">
        <v>1024</v>
      </c>
      <c r="F208" s="11" t="str">
        <f>"dossierComplet['"&amp;meta_dossier_complet[[#This Row],[COD_VAR]]&amp;"'][code_insee]"</f>
        <v>dossierComplet['C13_POP55P_CS7'][code_insee]</v>
      </c>
    </row>
    <row r="209" spans="1:6" hidden="1">
      <c r="B209" t="s">
        <v>1641</v>
      </c>
      <c r="C209" t="s">
        <v>1642</v>
      </c>
      <c r="D209" t="s">
        <v>1643</v>
      </c>
      <c r="E209" t="s">
        <v>1024</v>
      </c>
      <c r="F209" s="11" t="str">
        <f>"dossierComplet['"&amp;meta_dossier_complet[[#This Row],[COD_VAR]]&amp;"'][code_insee]"</f>
        <v>dossierComplet['C13_POP55P_CS8'][code_insee]</v>
      </c>
    </row>
    <row r="210" spans="1:6">
      <c r="A210" s="9" t="s">
        <v>6551</v>
      </c>
      <c r="B210" t="s">
        <v>662</v>
      </c>
      <c r="C210" t="s">
        <v>1644</v>
      </c>
      <c r="D210" t="s">
        <v>663</v>
      </c>
      <c r="E210" t="s">
        <v>1024</v>
      </c>
      <c r="F210" s="11" t="str">
        <f>"dossierComplet['"&amp;meta_dossier_complet[[#This Row],[COD_VAR]]&amp;"'][code_insee]"</f>
        <v>dossierComplet['P08_POP'][code_insee]</v>
      </c>
    </row>
    <row r="211" spans="1:6" hidden="1">
      <c r="B211" t="s">
        <v>1645</v>
      </c>
      <c r="C211" t="s">
        <v>1646</v>
      </c>
      <c r="D211" t="s">
        <v>1647</v>
      </c>
      <c r="E211" t="s">
        <v>1024</v>
      </c>
      <c r="F211" s="11" t="str">
        <f>"dossierComplet['"&amp;meta_dossier_complet[[#This Row],[COD_VAR]]&amp;"'][code_insee]"</f>
        <v>dossierComplet['P08_POP0014'][code_insee]</v>
      </c>
    </row>
    <row r="212" spans="1:6" hidden="1">
      <c r="B212" t="s">
        <v>1648</v>
      </c>
      <c r="C212" t="s">
        <v>1649</v>
      </c>
      <c r="D212" t="s">
        <v>1650</v>
      </c>
      <c r="E212" t="s">
        <v>1024</v>
      </c>
      <c r="F212" s="11" t="str">
        <f>"dossierComplet['"&amp;meta_dossier_complet[[#This Row],[COD_VAR]]&amp;"'][code_insee]"</f>
        <v>dossierComplet['P08_POP1529'][code_insee]</v>
      </c>
    </row>
    <row r="213" spans="1:6" hidden="1">
      <c r="B213" t="s">
        <v>1651</v>
      </c>
      <c r="C213" t="s">
        <v>1652</v>
      </c>
      <c r="D213" t="s">
        <v>1653</v>
      </c>
      <c r="E213" t="s">
        <v>1024</v>
      </c>
      <c r="F213" s="11" t="str">
        <f>"dossierComplet['"&amp;meta_dossier_complet[[#This Row],[COD_VAR]]&amp;"'][code_insee]"</f>
        <v>dossierComplet['P08_POP3044'][code_insee]</v>
      </c>
    </row>
    <row r="214" spans="1:6" hidden="1">
      <c r="B214" t="s">
        <v>1654</v>
      </c>
      <c r="C214" t="s">
        <v>1655</v>
      </c>
      <c r="D214" t="s">
        <v>1656</v>
      </c>
      <c r="E214" t="s">
        <v>1024</v>
      </c>
      <c r="F214" s="11" t="str">
        <f>"dossierComplet['"&amp;meta_dossier_complet[[#This Row],[COD_VAR]]&amp;"'][code_insee]"</f>
        <v>dossierComplet['P08_POP4559'][code_insee]</v>
      </c>
    </row>
    <row r="215" spans="1:6" hidden="1">
      <c r="B215" t="s">
        <v>1657</v>
      </c>
      <c r="C215" t="s">
        <v>1658</v>
      </c>
      <c r="D215" t="s">
        <v>1659</v>
      </c>
      <c r="E215" t="s">
        <v>1024</v>
      </c>
      <c r="F215" s="11" t="str">
        <f>"dossierComplet['"&amp;meta_dossier_complet[[#This Row],[COD_VAR]]&amp;"'][code_insee]"</f>
        <v>dossierComplet['P08_POP6074'][code_insee]</v>
      </c>
    </row>
    <row r="216" spans="1:6" hidden="1">
      <c r="B216" t="s">
        <v>1660</v>
      </c>
      <c r="C216" t="s">
        <v>1661</v>
      </c>
      <c r="D216" t="s">
        <v>1662</v>
      </c>
      <c r="E216" t="s">
        <v>1024</v>
      </c>
      <c r="F216" s="11" t="str">
        <f>"dossierComplet['"&amp;meta_dossier_complet[[#This Row],[COD_VAR]]&amp;"'][code_insee]"</f>
        <v>dossierComplet['P08_POP75P'][code_insee]</v>
      </c>
    </row>
    <row r="217" spans="1:6" hidden="1">
      <c r="B217" t="s">
        <v>1663</v>
      </c>
      <c r="C217" t="s">
        <v>1664</v>
      </c>
      <c r="D217" t="s">
        <v>1665</v>
      </c>
      <c r="E217" t="s">
        <v>1024</v>
      </c>
      <c r="F217" s="11" t="str">
        <f>"dossierComplet['"&amp;meta_dossier_complet[[#This Row],[COD_VAR]]&amp;"'][code_insee]"</f>
        <v>dossierComplet['P08_POPH'][code_insee]</v>
      </c>
    </row>
    <row r="218" spans="1:6" hidden="1">
      <c r="B218" t="s">
        <v>1666</v>
      </c>
      <c r="C218" t="s">
        <v>1667</v>
      </c>
      <c r="D218" t="s">
        <v>1668</v>
      </c>
      <c r="E218" t="s">
        <v>1024</v>
      </c>
      <c r="F218" s="11" t="str">
        <f>"dossierComplet['"&amp;meta_dossier_complet[[#This Row],[COD_VAR]]&amp;"'][code_insee]"</f>
        <v>dossierComplet['P08_H0014'][code_insee]</v>
      </c>
    </row>
    <row r="219" spans="1:6" hidden="1">
      <c r="B219" t="s">
        <v>1669</v>
      </c>
      <c r="C219" t="s">
        <v>1670</v>
      </c>
      <c r="D219" t="s">
        <v>1671</v>
      </c>
      <c r="E219" t="s">
        <v>1024</v>
      </c>
      <c r="F219" s="11" t="str">
        <f>"dossierComplet['"&amp;meta_dossier_complet[[#This Row],[COD_VAR]]&amp;"'][code_insee]"</f>
        <v>dossierComplet['P08_H1529'][code_insee]</v>
      </c>
    </row>
    <row r="220" spans="1:6" hidden="1">
      <c r="B220" t="s">
        <v>1672</v>
      </c>
      <c r="C220" t="s">
        <v>1673</v>
      </c>
      <c r="D220" t="s">
        <v>1674</v>
      </c>
      <c r="E220" t="s">
        <v>1024</v>
      </c>
      <c r="F220" s="11" t="str">
        <f>"dossierComplet['"&amp;meta_dossier_complet[[#This Row],[COD_VAR]]&amp;"'][code_insee]"</f>
        <v>dossierComplet['P08_H3044'][code_insee]</v>
      </c>
    </row>
    <row r="221" spans="1:6" hidden="1">
      <c r="B221" t="s">
        <v>1675</v>
      </c>
      <c r="C221" t="s">
        <v>1676</v>
      </c>
      <c r="D221" t="s">
        <v>1677</v>
      </c>
      <c r="E221" t="s">
        <v>1024</v>
      </c>
      <c r="F221" s="11" t="str">
        <f>"dossierComplet['"&amp;meta_dossier_complet[[#This Row],[COD_VAR]]&amp;"'][code_insee]"</f>
        <v>dossierComplet['P08_H4559'][code_insee]</v>
      </c>
    </row>
    <row r="222" spans="1:6" hidden="1">
      <c r="B222" t="s">
        <v>1678</v>
      </c>
      <c r="C222" t="s">
        <v>1679</v>
      </c>
      <c r="D222" t="s">
        <v>1680</v>
      </c>
      <c r="E222" t="s">
        <v>1024</v>
      </c>
      <c r="F222" s="11" t="str">
        <f>"dossierComplet['"&amp;meta_dossier_complet[[#This Row],[COD_VAR]]&amp;"'][code_insee]"</f>
        <v>dossierComplet['P08_H6074'][code_insee]</v>
      </c>
    </row>
    <row r="223" spans="1:6" hidden="1">
      <c r="B223" t="s">
        <v>1681</v>
      </c>
      <c r="C223" t="s">
        <v>1682</v>
      </c>
      <c r="D223" t="s">
        <v>1683</v>
      </c>
      <c r="E223" t="s">
        <v>1024</v>
      </c>
      <c r="F223" s="11" t="str">
        <f>"dossierComplet['"&amp;meta_dossier_complet[[#This Row],[COD_VAR]]&amp;"'][code_insee]"</f>
        <v>dossierComplet['P08_H7589'][code_insee]</v>
      </c>
    </row>
    <row r="224" spans="1:6" hidden="1">
      <c r="B224" t="s">
        <v>1684</v>
      </c>
      <c r="C224" t="s">
        <v>1685</v>
      </c>
      <c r="D224" t="s">
        <v>1686</v>
      </c>
      <c r="E224" t="s">
        <v>1024</v>
      </c>
      <c r="F224" s="11" t="str">
        <f>"dossierComplet['"&amp;meta_dossier_complet[[#This Row],[COD_VAR]]&amp;"'][code_insee]"</f>
        <v>dossierComplet['P08_H90P'][code_insee]</v>
      </c>
    </row>
    <row r="225" spans="2:6" hidden="1">
      <c r="B225" t="s">
        <v>1687</v>
      </c>
      <c r="C225" t="s">
        <v>1688</v>
      </c>
      <c r="D225" t="s">
        <v>1689</v>
      </c>
      <c r="E225" t="s">
        <v>1024</v>
      </c>
      <c r="F225" s="11" t="str">
        <f>"dossierComplet['"&amp;meta_dossier_complet[[#This Row],[COD_VAR]]&amp;"'][code_insee]"</f>
        <v>dossierComplet['P08_H0019'][code_insee]</v>
      </c>
    </row>
    <row r="226" spans="2:6" hidden="1">
      <c r="B226" t="s">
        <v>1690</v>
      </c>
      <c r="C226" t="s">
        <v>1691</v>
      </c>
      <c r="D226" t="s">
        <v>1692</v>
      </c>
      <c r="E226" t="s">
        <v>1024</v>
      </c>
      <c r="F226" s="11" t="str">
        <f>"dossierComplet['"&amp;meta_dossier_complet[[#This Row],[COD_VAR]]&amp;"'][code_insee]"</f>
        <v>dossierComplet['P08_H2064'][code_insee]</v>
      </c>
    </row>
    <row r="227" spans="2:6" hidden="1">
      <c r="B227" t="s">
        <v>1693</v>
      </c>
      <c r="C227" t="s">
        <v>1694</v>
      </c>
      <c r="D227" t="s">
        <v>1695</v>
      </c>
      <c r="E227" t="s">
        <v>1024</v>
      </c>
      <c r="F227" s="11" t="str">
        <f>"dossierComplet['"&amp;meta_dossier_complet[[#This Row],[COD_VAR]]&amp;"'][code_insee]"</f>
        <v>dossierComplet['P08_H65P'][code_insee]</v>
      </c>
    </row>
    <row r="228" spans="2:6" hidden="1">
      <c r="B228" t="s">
        <v>1696</v>
      </c>
      <c r="C228" t="s">
        <v>1697</v>
      </c>
      <c r="D228" t="s">
        <v>1698</v>
      </c>
      <c r="E228" t="s">
        <v>1024</v>
      </c>
      <c r="F228" s="11" t="str">
        <f>"dossierComplet['"&amp;meta_dossier_complet[[#This Row],[COD_VAR]]&amp;"'][code_insee]"</f>
        <v>dossierComplet['P08_POPF'][code_insee]</v>
      </c>
    </row>
    <row r="229" spans="2:6" hidden="1">
      <c r="B229" t="s">
        <v>1699</v>
      </c>
      <c r="C229" t="s">
        <v>1700</v>
      </c>
      <c r="D229" t="s">
        <v>1701</v>
      </c>
      <c r="E229" t="s">
        <v>1024</v>
      </c>
      <c r="F229" s="11" t="str">
        <f>"dossierComplet['"&amp;meta_dossier_complet[[#This Row],[COD_VAR]]&amp;"'][code_insee]"</f>
        <v>dossierComplet['P08_F0014'][code_insee]</v>
      </c>
    </row>
    <row r="230" spans="2:6" hidden="1">
      <c r="B230" t="s">
        <v>1702</v>
      </c>
      <c r="C230" t="s">
        <v>1703</v>
      </c>
      <c r="D230" t="s">
        <v>1704</v>
      </c>
      <c r="E230" t="s">
        <v>1024</v>
      </c>
      <c r="F230" s="11" t="str">
        <f>"dossierComplet['"&amp;meta_dossier_complet[[#This Row],[COD_VAR]]&amp;"'][code_insee]"</f>
        <v>dossierComplet['P08_F1529'][code_insee]</v>
      </c>
    </row>
    <row r="231" spans="2:6" hidden="1">
      <c r="B231" t="s">
        <v>1705</v>
      </c>
      <c r="C231" t="s">
        <v>1706</v>
      </c>
      <c r="D231" t="s">
        <v>1707</v>
      </c>
      <c r="E231" t="s">
        <v>1024</v>
      </c>
      <c r="F231" s="11" t="str">
        <f>"dossierComplet['"&amp;meta_dossier_complet[[#This Row],[COD_VAR]]&amp;"'][code_insee]"</f>
        <v>dossierComplet['P08_F3044'][code_insee]</v>
      </c>
    </row>
    <row r="232" spans="2:6" hidden="1">
      <c r="B232" t="s">
        <v>1708</v>
      </c>
      <c r="C232" t="s">
        <v>1709</v>
      </c>
      <c r="D232" t="s">
        <v>1710</v>
      </c>
      <c r="E232" t="s">
        <v>1024</v>
      </c>
      <c r="F232" s="11" t="str">
        <f>"dossierComplet['"&amp;meta_dossier_complet[[#This Row],[COD_VAR]]&amp;"'][code_insee]"</f>
        <v>dossierComplet['P08_F4559'][code_insee]</v>
      </c>
    </row>
    <row r="233" spans="2:6" hidden="1">
      <c r="B233" t="s">
        <v>1711</v>
      </c>
      <c r="C233" t="s">
        <v>1712</v>
      </c>
      <c r="D233" t="s">
        <v>1713</v>
      </c>
      <c r="E233" t="s">
        <v>1024</v>
      </c>
      <c r="F233" s="11" t="str">
        <f>"dossierComplet['"&amp;meta_dossier_complet[[#This Row],[COD_VAR]]&amp;"'][code_insee]"</f>
        <v>dossierComplet['P08_F6074'][code_insee]</v>
      </c>
    </row>
    <row r="234" spans="2:6" hidden="1">
      <c r="B234" t="s">
        <v>1714</v>
      </c>
      <c r="C234" t="s">
        <v>1715</v>
      </c>
      <c r="D234" t="s">
        <v>1716</v>
      </c>
      <c r="E234" t="s">
        <v>1024</v>
      </c>
      <c r="F234" s="11" t="str">
        <f>"dossierComplet['"&amp;meta_dossier_complet[[#This Row],[COD_VAR]]&amp;"'][code_insee]"</f>
        <v>dossierComplet['P08_F7589'][code_insee]</v>
      </c>
    </row>
    <row r="235" spans="2:6" hidden="1">
      <c r="B235" t="s">
        <v>1717</v>
      </c>
      <c r="C235" t="s">
        <v>1718</v>
      </c>
      <c r="D235" t="s">
        <v>1719</v>
      </c>
      <c r="E235" t="s">
        <v>1024</v>
      </c>
      <c r="F235" s="11" t="str">
        <f>"dossierComplet['"&amp;meta_dossier_complet[[#This Row],[COD_VAR]]&amp;"'][code_insee]"</f>
        <v>dossierComplet['P08_F90P'][code_insee]</v>
      </c>
    </row>
    <row r="236" spans="2:6" hidden="1">
      <c r="B236" t="s">
        <v>1720</v>
      </c>
      <c r="C236" t="s">
        <v>1721</v>
      </c>
      <c r="D236" t="s">
        <v>1722</v>
      </c>
      <c r="E236" t="s">
        <v>1024</v>
      </c>
      <c r="F236" s="11" t="str">
        <f>"dossierComplet['"&amp;meta_dossier_complet[[#This Row],[COD_VAR]]&amp;"'][code_insee]"</f>
        <v>dossierComplet['P08_F0019'][code_insee]</v>
      </c>
    </row>
    <row r="237" spans="2:6" hidden="1">
      <c r="B237" t="s">
        <v>1723</v>
      </c>
      <c r="C237" t="s">
        <v>1724</v>
      </c>
      <c r="D237" t="s">
        <v>1725</v>
      </c>
      <c r="E237" t="s">
        <v>1024</v>
      </c>
      <c r="F237" s="11" t="str">
        <f>"dossierComplet['"&amp;meta_dossier_complet[[#This Row],[COD_VAR]]&amp;"'][code_insee]"</f>
        <v>dossierComplet['P08_F2064'][code_insee]</v>
      </c>
    </row>
    <row r="238" spans="2:6" hidden="1">
      <c r="B238" t="s">
        <v>1726</v>
      </c>
      <c r="C238" t="s">
        <v>1727</v>
      </c>
      <c r="D238" t="s">
        <v>1728</v>
      </c>
      <c r="E238" t="s">
        <v>1024</v>
      </c>
      <c r="F238" s="11" t="str">
        <f>"dossierComplet['"&amp;meta_dossier_complet[[#This Row],[COD_VAR]]&amp;"'][code_insee]"</f>
        <v>dossierComplet['P08_F65P'][code_insee]</v>
      </c>
    </row>
    <row r="239" spans="2:6" hidden="1">
      <c r="B239" t="s">
        <v>1729</v>
      </c>
      <c r="C239" t="s">
        <v>1730</v>
      </c>
      <c r="D239" t="s">
        <v>1731</v>
      </c>
      <c r="E239" t="s">
        <v>1024</v>
      </c>
      <c r="F239" s="11" t="str">
        <f>"dossierComplet['"&amp;meta_dossier_complet[[#This Row],[COD_VAR]]&amp;"'][code_insee]"</f>
        <v>dossierComplet['P08_POP05P'][code_insee]</v>
      </c>
    </row>
    <row r="240" spans="2:6" hidden="1">
      <c r="B240" t="s">
        <v>1732</v>
      </c>
      <c r="C240" t="s">
        <v>1733</v>
      </c>
      <c r="D240" t="s">
        <v>1734</v>
      </c>
      <c r="E240" t="s">
        <v>1024</v>
      </c>
      <c r="F240" s="11" t="str">
        <f>"dossierComplet['"&amp;meta_dossier_complet[[#This Row],[COD_VAR]]&amp;"'][code_insee]"</f>
        <v>dossierComplet['P08_POP05P_IRAN1'][code_insee]</v>
      </c>
    </row>
    <row r="241" spans="2:6" hidden="1">
      <c r="B241" t="s">
        <v>1735</v>
      </c>
      <c r="C241" t="s">
        <v>1736</v>
      </c>
      <c r="D241" t="s">
        <v>1737</v>
      </c>
      <c r="E241" t="s">
        <v>1024</v>
      </c>
      <c r="F241" s="11" t="str">
        <f>"dossierComplet['"&amp;meta_dossier_complet[[#This Row],[COD_VAR]]&amp;"'][code_insee]"</f>
        <v>dossierComplet['P08_POP05P_IRAN2'][code_insee]</v>
      </c>
    </row>
    <row r="242" spans="2:6" hidden="1">
      <c r="B242" t="s">
        <v>1738</v>
      </c>
      <c r="C242" t="s">
        <v>1739</v>
      </c>
      <c r="D242" t="s">
        <v>1740</v>
      </c>
      <c r="E242" t="s">
        <v>1024</v>
      </c>
      <c r="F242" s="11" t="str">
        <f>"dossierComplet['"&amp;meta_dossier_complet[[#This Row],[COD_VAR]]&amp;"'][code_insee]"</f>
        <v>dossierComplet['P08_POP05P_IRAN3'][code_insee]</v>
      </c>
    </row>
    <row r="243" spans="2:6" hidden="1">
      <c r="B243" t="s">
        <v>1741</v>
      </c>
      <c r="C243" t="s">
        <v>1742</v>
      </c>
      <c r="D243" t="s">
        <v>1743</v>
      </c>
      <c r="E243" t="s">
        <v>1024</v>
      </c>
      <c r="F243" s="11" t="str">
        <f>"dossierComplet['"&amp;meta_dossier_complet[[#This Row],[COD_VAR]]&amp;"'][code_insee]"</f>
        <v>dossierComplet['P08_POP05P_IRAN4'][code_insee]</v>
      </c>
    </row>
    <row r="244" spans="2:6" hidden="1">
      <c r="B244" t="s">
        <v>1744</v>
      </c>
      <c r="C244" t="s">
        <v>1745</v>
      </c>
      <c r="D244" t="s">
        <v>1746</v>
      </c>
      <c r="E244" t="s">
        <v>1024</v>
      </c>
      <c r="F244" s="11" t="str">
        <f>"dossierComplet['"&amp;meta_dossier_complet[[#This Row],[COD_VAR]]&amp;"'][code_insee]"</f>
        <v>dossierComplet['P08_POP05P_IRAN5'][code_insee]</v>
      </c>
    </row>
    <row r="245" spans="2:6" hidden="1">
      <c r="B245" t="s">
        <v>1747</v>
      </c>
      <c r="C245" t="s">
        <v>1748</v>
      </c>
      <c r="D245" t="s">
        <v>1749</v>
      </c>
      <c r="E245" t="s">
        <v>1024</v>
      </c>
      <c r="F245" s="11" t="str">
        <f>"dossierComplet['"&amp;meta_dossier_complet[[#This Row],[COD_VAR]]&amp;"'][code_insee]"</f>
        <v>dossierComplet['P08_POP05P_IRAN6'][code_insee]</v>
      </c>
    </row>
    <row r="246" spans="2:6" hidden="1">
      <c r="B246" t="s">
        <v>1750</v>
      </c>
      <c r="C246" t="s">
        <v>1751</v>
      </c>
      <c r="D246" t="s">
        <v>1752</v>
      </c>
      <c r="E246" t="s">
        <v>1024</v>
      </c>
      <c r="F246" s="11" t="str">
        <f>"dossierComplet['"&amp;meta_dossier_complet[[#This Row],[COD_VAR]]&amp;"'][code_insee]"</f>
        <v>dossierComplet['P08_POP05P_IRAN7'][code_insee]</v>
      </c>
    </row>
    <row r="247" spans="2:6" hidden="1">
      <c r="B247" t="s">
        <v>1753</v>
      </c>
      <c r="C247" t="s">
        <v>1754</v>
      </c>
      <c r="D247" t="s">
        <v>1755</v>
      </c>
      <c r="E247" t="s">
        <v>1024</v>
      </c>
      <c r="F247" s="11" t="str">
        <f>"dossierComplet['"&amp;meta_dossier_complet[[#This Row],[COD_VAR]]&amp;"'][code_insee]"</f>
        <v>dossierComplet['P08_POP0514'][code_insee]</v>
      </c>
    </row>
    <row r="248" spans="2:6" hidden="1">
      <c r="B248" t="s">
        <v>1756</v>
      </c>
      <c r="C248" t="s">
        <v>1757</v>
      </c>
      <c r="D248" t="s">
        <v>1758</v>
      </c>
      <c r="E248" t="s">
        <v>1024</v>
      </c>
      <c r="F248" s="11" t="str">
        <f>"dossierComplet['"&amp;meta_dossier_complet[[#This Row],[COD_VAR]]&amp;"'][code_insee]"</f>
        <v>dossierComplet['P08_POP0514_IRAN2'][code_insee]</v>
      </c>
    </row>
    <row r="249" spans="2:6" hidden="1">
      <c r="B249" t="s">
        <v>1759</v>
      </c>
      <c r="C249" t="s">
        <v>1760</v>
      </c>
      <c r="D249" t="s">
        <v>1761</v>
      </c>
      <c r="E249" t="s">
        <v>1024</v>
      </c>
      <c r="F249" s="11" t="str">
        <f>"dossierComplet['"&amp;meta_dossier_complet[[#This Row],[COD_VAR]]&amp;"'][code_insee]"</f>
        <v>dossierComplet['P08_POP0514_IRAN3P'][code_insee]</v>
      </c>
    </row>
    <row r="250" spans="2:6" hidden="1">
      <c r="B250" t="s">
        <v>1762</v>
      </c>
      <c r="C250" t="s">
        <v>1763</v>
      </c>
      <c r="D250" t="s">
        <v>1764</v>
      </c>
      <c r="E250" t="s">
        <v>1024</v>
      </c>
      <c r="F250" s="11" t="str">
        <f>"dossierComplet['"&amp;meta_dossier_complet[[#This Row],[COD_VAR]]&amp;"'][code_insee]"</f>
        <v>dossierComplet['P08_POP1524'][code_insee]</v>
      </c>
    </row>
    <row r="251" spans="2:6" hidden="1">
      <c r="B251" t="s">
        <v>1765</v>
      </c>
      <c r="C251" t="s">
        <v>1766</v>
      </c>
      <c r="D251" t="s">
        <v>1767</v>
      </c>
      <c r="E251" t="s">
        <v>1024</v>
      </c>
      <c r="F251" s="11" t="str">
        <f>"dossierComplet['"&amp;meta_dossier_complet[[#This Row],[COD_VAR]]&amp;"'][code_insee]"</f>
        <v>dossierComplet['P08_POP1524_IRAN2'][code_insee]</v>
      </c>
    </row>
    <row r="252" spans="2:6" hidden="1">
      <c r="B252" t="s">
        <v>1768</v>
      </c>
      <c r="C252" t="s">
        <v>1769</v>
      </c>
      <c r="D252" t="s">
        <v>1770</v>
      </c>
      <c r="E252" t="s">
        <v>1024</v>
      </c>
      <c r="F252" s="11" t="str">
        <f>"dossierComplet['"&amp;meta_dossier_complet[[#This Row],[COD_VAR]]&amp;"'][code_insee]"</f>
        <v>dossierComplet['P08_POP1524_IRAN3P'][code_insee]</v>
      </c>
    </row>
    <row r="253" spans="2:6" hidden="1">
      <c r="B253" t="s">
        <v>1771</v>
      </c>
      <c r="C253" t="s">
        <v>1772</v>
      </c>
      <c r="D253" t="s">
        <v>1773</v>
      </c>
      <c r="E253" t="s">
        <v>1024</v>
      </c>
      <c r="F253" s="11" t="str">
        <f>"dossierComplet['"&amp;meta_dossier_complet[[#This Row],[COD_VAR]]&amp;"'][code_insee]"</f>
        <v>dossierComplet['P08_POP2554'][code_insee]</v>
      </c>
    </row>
    <row r="254" spans="2:6" hidden="1">
      <c r="B254" t="s">
        <v>1774</v>
      </c>
      <c r="C254" t="s">
        <v>1775</v>
      </c>
      <c r="D254" t="s">
        <v>1776</v>
      </c>
      <c r="E254" t="s">
        <v>1024</v>
      </c>
      <c r="F254" s="11" t="str">
        <f>"dossierComplet['"&amp;meta_dossier_complet[[#This Row],[COD_VAR]]&amp;"'][code_insee]"</f>
        <v>dossierComplet['P08_POP2554_IRAN2'][code_insee]</v>
      </c>
    </row>
    <row r="255" spans="2:6" hidden="1">
      <c r="B255" t="s">
        <v>1777</v>
      </c>
      <c r="C255" t="s">
        <v>1778</v>
      </c>
      <c r="D255" t="s">
        <v>1779</v>
      </c>
      <c r="E255" t="s">
        <v>1024</v>
      </c>
      <c r="F255" s="11" t="str">
        <f>"dossierComplet['"&amp;meta_dossier_complet[[#This Row],[COD_VAR]]&amp;"'][code_insee]"</f>
        <v>dossierComplet['P08_POP2554_IRAN3P'][code_insee]</v>
      </c>
    </row>
    <row r="256" spans="2:6" hidden="1">
      <c r="B256" t="s">
        <v>1780</v>
      </c>
      <c r="C256" t="s">
        <v>1781</v>
      </c>
      <c r="D256" t="s">
        <v>1782</v>
      </c>
      <c r="E256" t="s">
        <v>1024</v>
      </c>
      <c r="F256" s="11" t="str">
        <f>"dossierComplet['"&amp;meta_dossier_complet[[#This Row],[COD_VAR]]&amp;"'][code_insee]"</f>
        <v>dossierComplet['P08_POP55P'][code_insee]</v>
      </c>
    </row>
    <row r="257" spans="2:6" hidden="1">
      <c r="B257" t="s">
        <v>1783</v>
      </c>
      <c r="C257" t="s">
        <v>1784</v>
      </c>
      <c r="D257" t="s">
        <v>1785</v>
      </c>
      <c r="E257" t="s">
        <v>1024</v>
      </c>
      <c r="F257" s="11" t="str">
        <f>"dossierComplet['"&amp;meta_dossier_complet[[#This Row],[COD_VAR]]&amp;"'][code_insee]"</f>
        <v>dossierComplet['P08_POP55P_IRAN2'][code_insee]</v>
      </c>
    </row>
    <row r="258" spans="2:6" hidden="1">
      <c r="B258" t="s">
        <v>1786</v>
      </c>
      <c r="C258" t="s">
        <v>1787</v>
      </c>
      <c r="D258" t="s">
        <v>1788</v>
      </c>
      <c r="E258" t="s">
        <v>1024</v>
      </c>
      <c r="F258" s="11" t="str">
        <f>"dossierComplet['"&amp;meta_dossier_complet[[#This Row],[COD_VAR]]&amp;"'][code_insee]"</f>
        <v>dossierComplet['P08_POP55P_IRAN3P'][code_insee]</v>
      </c>
    </row>
    <row r="259" spans="2:6" hidden="1">
      <c r="B259" t="s">
        <v>1789</v>
      </c>
      <c r="C259" t="s">
        <v>1790</v>
      </c>
      <c r="D259" t="s">
        <v>1791</v>
      </c>
      <c r="E259" t="s">
        <v>1024</v>
      </c>
      <c r="F259" s="11" t="str">
        <f>"dossierComplet['"&amp;meta_dossier_complet[[#This Row],[COD_VAR]]&amp;"'][code_insee]"</f>
        <v>dossierComplet['C08_POP15P'][code_insee]</v>
      </c>
    </row>
    <row r="260" spans="2:6" hidden="1">
      <c r="B260" t="s">
        <v>1792</v>
      </c>
      <c r="C260" t="s">
        <v>1793</v>
      </c>
      <c r="D260" t="s">
        <v>1794</v>
      </c>
      <c r="E260" t="s">
        <v>1024</v>
      </c>
      <c r="F260" s="11" t="str">
        <f>"dossierComplet['"&amp;meta_dossier_complet[[#This Row],[COD_VAR]]&amp;"'][code_insee]"</f>
        <v>dossierComplet['C08_POP15P_CS1'][code_insee]</v>
      </c>
    </row>
    <row r="261" spans="2:6" hidden="1">
      <c r="B261" t="s">
        <v>1795</v>
      </c>
      <c r="C261" t="s">
        <v>1796</v>
      </c>
      <c r="D261" t="s">
        <v>1797</v>
      </c>
      <c r="E261" t="s">
        <v>1024</v>
      </c>
      <c r="F261" s="11" t="str">
        <f>"dossierComplet['"&amp;meta_dossier_complet[[#This Row],[COD_VAR]]&amp;"'][code_insee]"</f>
        <v>dossierComplet['C08_POP15P_CS2'][code_insee]</v>
      </c>
    </row>
    <row r="262" spans="2:6" hidden="1">
      <c r="B262" t="s">
        <v>1798</v>
      </c>
      <c r="C262" t="s">
        <v>1799</v>
      </c>
      <c r="D262" t="s">
        <v>1800</v>
      </c>
      <c r="E262" t="s">
        <v>1024</v>
      </c>
      <c r="F262" s="11" t="str">
        <f>"dossierComplet['"&amp;meta_dossier_complet[[#This Row],[COD_VAR]]&amp;"'][code_insee]"</f>
        <v>dossierComplet['C08_POP15P_CS3'][code_insee]</v>
      </c>
    </row>
    <row r="263" spans="2:6" hidden="1">
      <c r="B263" t="s">
        <v>1801</v>
      </c>
      <c r="C263" t="s">
        <v>1802</v>
      </c>
      <c r="D263" t="s">
        <v>1803</v>
      </c>
      <c r="E263" t="s">
        <v>1024</v>
      </c>
      <c r="F263" s="11" t="str">
        <f>"dossierComplet['"&amp;meta_dossier_complet[[#This Row],[COD_VAR]]&amp;"'][code_insee]"</f>
        <v>dossierComplet['C08_POP15P_CS4'][code_insee]</v>
      </c>
    </row>
    <row r="264" spans="2:6" hidden="1">
      <c r="B264" t="s">
        <v>1804</v>
      </c>
      <c r="C264" t="s">
        <v>1805</v>
      </c>
      <c r="D264" t="s">
        <v>1806</v>
      </c>
      <c r="E264" t="s">
        <v>1024</v>
      </c>
      <c r="F264" s="11" t="str">
        <f>"dossierComplet['"&amp;meta_dossier_complet[[#This Row],[COD_VAR]]&amp;"'][code_insee]"</f>
        <v>dossierComplet['C08_POP15P_CS5'][code_insee]</v>
      </c>
    </row>
    <row r="265" spans="2:6" hidden="1">
      <c r="B265" t="s">
        <v>1807</v>
      </c>
      <c r="C265" t="s">
        <v>1808</v>
      </c>
      <c r="D265" t="s">
        <v>1809</v>
      </c>
      <c r="E265" t="s">
        <v>1024</v>
      </c>
      <c r="F265" s="11" t="str">
        <f>"dossierComplet['"&amp;meta_dossier_complet[[#This Row],[COD_VAR]]&amp;"'][code_insee]"</f>
        <v>dossierComplet['C08_POP15P_CS6'][code_insee]</v>
      </c>
    </row>
    <row r="266" spans="2:6" hidden="1">
      <c r="B266" t="s">
        <v>1810</v>
      </c>
      <c r="C266" t="s">
        <v>1811</v>
      </c>
      <c r="D266" t="s">
        <v>1812</v>
      </c>
      <c r="E266" t="s">
        <v>1024</v>
      </c>
      <c r="F266" s="11" t="str">
        <f>"dossierComplet['"&amp;meta_dossier_complet[[#This Row],[COD_VAR]]&amp;"'][code_insee]"</f>
        <v>dossierComplet['C08_POP15P_CS7'][code_insee]</v>
      </c>
    </row>
    <row r="267" spans="2:6" hidden="1">
      <c r="B267" t="s">
        <v>1813</v>
      </c>
      <c r="C267" t="s">
        <v>1814</v>
      </c>
      <c r="D267" t="s">
        <v>1815</v>
      </c>
      <c r="E267" t="s">
        <v>1024</v>
      </c>
      <c r="F267" s="11" t="str">
        <f>"dossierComplet['"&amp;meta_dossier_complet[[#This Row],[COD_VAR]]&amp;"'][code_insee]"</f>
        <v>dossierComplet['C08_POP15P_CS8'][code_insee]</v>
      </c>
    </row>
    <row r="268" spans="2:6" hidden="1">
      <c r="B268" t="s">
        <v>1816</v>
      </c>
      <c r="C268" t="s">
        <v>1817</v>
      </c>
      <c r="D268" t="s">
        <v>1818</v>
      </c>
      <c r="E268" t="s">
        <v>1024</v>
      </c>
      <c r="F268" s="11" t="str">
        <f>"dossierComplet['"&amp;meta_dossier_complet[[#This Row],[COD_VAR]]&amp;"'][code_insee]"</f>
        <v>dossierComplet['C08_H15P'][code_insee]</v>
      </c>
    </row>
    <row r="269" spans="2:6" hidden="1">
      <c r="B269" t="s">
        <v>1819</v>
      </c>
      <c r="C269" t="s">
        <v>1820</v>
      </c>
      <c r="D269" t="s">
        <v>1821</v>
      </c>
      <c r="E269" t="s">
        <v>1024</v>
      </c>
      <c r="F269" s="11" t="str">
        <f>"dossierComplet['"&amp;meta_dossier_complet[[#This Row],[COD_VAR]]&amp;"'][code_insee]"</f>
        <v>dossierComplet['C08_H15P_CS1'][code_insee]</v>
      </c>
    </row>
    <row r="270" spans="2:6" hidden="1">
      <c r="B270" t="s">
        <v>1822</v>
      </c>
      <c r="C270" t="s">
        <v>1823</v>
      </c>
      <c r="D270" t="s">
        <v>1824</v>
      </c>
      <c r="E270" t="s">
        <v>1024</v>
      </c>
      <c r="F270" s="11" t="str">
        <f>"dossierComplet['"&amp;meta_dossier_complet[[#This Row],[COD_VAR]]&amp;"'][code_insee]"</f>
        <v>dossierComplet['C08_H15P_CS2'][code_insee]</v>
      </c>
    </row>
    <row r="271" spans="2:6" hidden="1">
      <c r="B271" t="s">
        <v>1825</v>
      </c>
      <c r="C271" t="s">
        <v>1826</v>
      </c>
      <c r="D271" t="s">
        <v>1827</v>
      </c>
      <c r="E271" t="s">
        <v>1024</v>
      </c>
      <c r="F271" s="11" t="str">
        <f>"dossierComplet['"&amp;meta_dossier_complet[[#This Row],[COD_VAR]]&amp;"'][code_insee]"</f>
        <v>dossierComplet['C08_H15P_CS3'][code_insee]</v>
      </c>
    </row>
    <row r="272" spans="2:6" hidden="1">
      <c r="B272" t="s">
        <v>1828</v>
      </c>
      <c r="C272" t="s">
        <v>1829</v>
      </c>
      <c r="D272" t="s">
        <v>1830</v>
      </c>
      <c r="E272" t="s">
        <v>1024</v>
      </c>
      <c r="F272" s="11" t="str">
        <f>"dossierComplet['"&amp;meta_dossier_complet[[#This Row],[COD_VAR]]&amp;"'][code_insee]"</f>
        <v>dossierComplet['C08_H15P_CS4'][code_insee]</v>
      </c>
    </row>
    <row r="273" spans="2:6" hidden="1">
      <c r="B273" t="s">
        <v>1831</v>
      </c>
      <c r="C273" t="s">
        <v>1832</v>
      </c>
      <c r="D273" t="s">
        <v>1833</v>
      </c>
      <c r="E273" t="s">
        <v>1024</v>
      </c>
      <c r="F273" s="11" t="str">
        <f>"dossierComplet['"&amp;meta_dossier_complet[[#This Row],[COD_VAR]]&amp;"'][code_insee]"</f>
        <v>dossierComplet['C08_H15P_CS5'][code_insee]</v>
      </c>
    </row>
    <row r="274" spans="2:6" hidden="1">
      <c r="B274" t="s">
        <v>1834</v>
      </c>
      <c r="C274" t="s">
        <v>1835</v>
      </c>
      <c r="D274" t="s">
        <v>1836</v>
      </c>
      <c r="E274" t="s">
        <v>1024</v>
      </c>
      <c r="F274" s="11" t="str">
        <f>"dossierComplet['"&amp;meta_dossier_complet[[#This Row],[COD_VAR]]&amp;"'][code_insee]"</f>
        <v>dossierComplet['C08_H15P_CS6'][code_insee]</v>
      </c>
    </row>
    <row r="275" spans="2:6" hidden="1">
      <c r="B275" t="s">
        <v>1837</v>
      </c>
      <c r="C275" t="s">
        <v>1838</v>
      </c>
      <c r="D275" t="s">
        <v>1839</v>
      </c>
      <c r="E275" t="s">
        <v>1024</v>
      </c>
      <c r="F275" s="11" t="str">
        <f>"dossierComplet['"&amp;meta_dossier_complet[[#This Row],[COD_VAR]]&amp;"'][code_insee]"</f>
        <v>dossierComplet['C08_H15P_CS7'][code_insee]</v>
      </c>
    </row>
    <row r="276" spans="2:6" hidden="1">
      <c r="B276" t="s">
        <v>1840</v>
      </c>
      <c r="C276" t="s">
        <v>1841</v>
      </c>
      <c r="D276" t="s">
        <v>1842</v>
      </c>
      <c r="E276" t="s">
        <v>1024</v>
      </c>
      <c r="F276" s="11" t="str">
        <f>"dossierComplet['"&amp;meta_dossier_complet[[#This Row],[COD_VAR]]&amp;"'][code_insee]"</f>
        <v>dossierComplet['C08_H15P_CS8'][code_insee]</v>
      </c>
    </row>
    <row r="277" spans="2:6" hidden="1">
      <c r="B277" t="s">
        <v>1843</v>
      </c>
      <c r="C277" t="s">
        <v>1844</v>
      </c>
      <c r="D277" t="s">
        <v>1845</v>
      </c>
      <c r="E277" t="s">
        <v>1024</v>
      </c>
      <c r="F277" s="11" t="str">
        <f>"dossierComplet['"&amp;meta_dossier_complet[[#This Row],[COD_VAR]]&amp;"'][code_insee]"</f>
        <v>dossierComplet['C08_F15P'][code_insee]</v>
      </c>
    </row>
    <row r="278" spans="2:6" hidden="1">
      <c r="B278" t="s">
        <v>1846</v>
      </c>
      <c r="C278" t="s">
        <v>1847</v>
      </c>
      <c r="D278" t="s">
        <v>1848</v>
      </c>
      <c r="E278" t="s">
        <v>1024</v>
      </c>
      <c r="F278" s="11" t="str">
        <f>"dossierComplet['"&amp;meta_dossier_complet[[#This Row],[COD_VAR]]&amp;"'][code_insee]"</f>
        <v>dossierComplet['C08_F15P_CS1'][code_insee]</v>
      </c>
    </row>
    <row r="279" spans="2:6" hidden="1">
      <c r="B279" t="s">
        <v>1849</v>
      </c>
      <c r="C279" t="s">
        <v>1850</v>
      </c>
      <c r="D279" t="s">
        <v>1851</v>
      </c>
      <c r="E279" t="s">
        <v>1024</v>
      </c>
      <c r="F279" s="11" t="str">
        <f>"dossierComplet['"&amp;meta_dossier_complet[[#This Row],[COD_VAR]]&amp;"'][code_insee]"</f>
        <v>dossierComplet['C08_F15P_CS2'][code_insee]</v>
      </c>
    </row>
    <row r="280" spans="2:6" hidden="1">
      <c r="B280" t="s">
        <v>1852</v>
      </c>
      <c r="C280" t="s">
        <v>1853</v>
      </c>
      <c r="D280" t="s">
        <v>1854</v>
      </c>
      <c r="E280" t="s">
        <v>1024</v>
      </c>
      <c r="F280" s="11" t="str">
        <f>"dossierComplet['"&amp;meta_dossier_complet[[#This Row],[COD_VAR]]&amp;"'][code_insee]"</f>
        <v>dossierComplet['C08_F15P_CS3'][code_insee]</v>
      </c>
    </row>
    <row r="281" spans="2:6" hidden="1">
      <c r="B281" t="s">
        <v>1855</v>
      </c>
      <c r="C281" t="s">
        <v>1856</v>
      </c>
      <c r="D281" t="s">
        <v>1857</v>
      </c>
      <c r="E281" t="s">
        <v>1024</v>
      </c>
      <c r="F281" s="11" t="str">
        <f>"dossierComplet['"&amp;meta_dossier_complet[[#This Row],[COD_VAR]]&amp;"'][code_insee]"</f>
        <v>dossierComplet['C08_F15P_CS4'][code_insee]</v>
      </c>
    </row>
    <row r="282" spans="2:6" hidden="1">
      <c r="B282" t="s">
        <v>1858</v>
      </c>
      <c r="C282" t="s">
        <v>1859</v>
      </c>
      <c r="D282" t="s">
        <v>1860</v>
      </c>
      <c r="E282" t="s">
        <v>1024</v>
      </c>
      <c r="F282" s="11" t="str">
        <f>"dossierComplet['"&amp;meta_dossier_complet[[#This Row],[COD_VAR]]&amp;"'][code_insee]"</f>
        <v>dossierComplet['C08_F15P_CS5'][code_insee]</v>
      </c>
    </row>
    <row r="283" spans="2:6" hidden="1">
      <c r="B283" t="s">
        <v>1861</v>
      </c>
      <c r="C283" t="s">
        <v>1862</v>
      </c>
      <c r="D283" t="s">
        <v>1863</v>
      </c>
      <c r="E283" t="s">
        <v>1024</v>
      </c>
      <c r="F283" s="11" t="str">
        <f>"dossierComplet['"&amp;meta_dossier_complet[[#This Row],[COD_VAR]]&amp;"'][code_insee]"</f>
        <v>dossierComplet['C08_F15P_CS6'][code_insee]</v>
      </c>
    </row>
    <row r="284" spans="2:6" hidden="1">
      <c r="B284" t="s">
        <v>1864</v>
      </c>
      <c r="C284" t="s">
        <v>1865</v>
      </c>
      <c r="D284" t="s">
        <v>1866</v>
      </c>
      <c r="E284" t="s">
        <v>1024</v>
      </c>
      <c r="F284" s="11" t="str">
        <f>"dossierComplet['"&amp;meta_dossier_complet[[#This Row],[COD_VAR]]&amp;"'][code_insee]"</f>
        <v>dossierComplet['C08_F15P_CS7'][code_insee]</v>
      </c>
    </row>
    <row r="285" spans="2:6" hidden="1">
      <c r="B285" t="s">
        <v>1867</v>
      </c>
      <c r="C285" t="s">
        <v>1868</v>
      </c>
      <c r="D285" t="s">
        <v>1869</v>
      </c>
      <c r="E285" t="s">
        <v>1024</v>
      </c>
      <c r="F285" s="11" t="str">
        <f>"dossierComplet['"&amp;meta_dossier_complet[[#This Row],[COD_VAR]]&amp;"'][code_insee]"</f>
        <v>dossierComplet['C08_F15P_CS8'][code_insee]</v>
      </c>
    </row>
    <row r="286" spans="2:6" hidden="1">
      <c r="B286" t="s">
        <v>1870</v>
      </c>
      <c r="C286" t="s">
        <v>1871</v>
      </c>
      <c r="D286" t="s">
        <v>1872</v>
      </c>
      <c r="E286" t="s">
        <v>1024</v>
      </c>
      <c r="F286" s="11" t="str">
        <f>"dossierComplet['"&amp;meta_dossier_complet[[#This Row],[COD_VAR]]&amp;"'][code_insee]"</f>
        <v>dossierComplet['C08_POP1524'][code_insee]</v>
      </c>
    </row>
    <row r="287" spans="2:6" hidden="1">
      <c r="B287" t="s">
        <v>1873</v>
      </c>
      <c r="C287" t="s">
        <v>1874</v>
      </c>
      <c r="D287" t="s">
        <v>1875</v>
      </c>
      <c r="E287" t="s">
        <v>1024</v>
      </c>
      <c r="F287" s="11" t="str">
        <f>"dossierComplet['"&amp;meta_dossier_complet[[#This Row],[COD_VAR]]&amp;"'][code_insee]"</f>
        <v>dossierComplet['C08_POP1524_CS1'][code_insee]</v>
      </c>
    </row>
    <row r="288" spans="2:6" hidden="1">
      <c r="B288" t="s">
        <v>1876</v>
      </c>
      <c r="C288" t="s">
        <v>1877</v>
      </c>
      <c r="D288" t="s">
        <v>1878</v>
      </c>
      <c r="E288" t="s">
        <v>1024</v>
      </c>
      <c r="F288" s="11" t="str">
        <f>"dossierComplet['"&amp;meta_dossier_complet[[#This Row],[COD_VAR]]&amp;"'][code_insee]"</f>
        <v>dossierComplet['C08_POP1524_CS2'][code_insee]</v>
      </c>
    </row>
    <row r="289" spans="2:6" hidden="1">
      <c r="B289" t="s">
        <v>1879</v>
      </c>
      <c r="C289" t="s">
        <v>1880</v>
      </c>
      <c r="D289" t="s">
        <v>1881</v>
      </c>
      <c r="E289" t="s">
        <v>1024</v>
      </c>
      <c r="F289" s="11" t="str">
        <f>"dossierComplet['"&amp;meta_dossier_complet[[#This Row],[COD_VAR]]&amp;"'][code_insee]"</f>
        <v>dossierComplet['C08_POP1524_CS3'][code_insee]</v>
      </c>
    </row>
    <row r="290" spans="2:6" hidden="1">
      <c r="B290" t="s">
        <v>1882</v>
      </c>
      <c r="C290" t="s">
        <v>1883</v>
      </c>
      <c r="D290" t="s">
        <v>1884</v>
      </c>
      <c r="E290" t="s">
        <v>1024</v>
      </c>
      <c r="F290" s="11" t="str">
        <f>"dossierComplet['"&amp;meta_dossier_complet[[#This Row],[COD_VAR]]&amp;"'][code_insee]"</f>
        <v>dossierComplet['C08_POP1524_CS4'][code_insee]</v>
      </c>
    </row>
    <row r="291" spans="2:6" hidden="1">
      <c r="B291" t="s">
        <v>1885</v>
      </c>
      <c r="C291" t="s">
        <v>1886</v>
      </c>
      <c r="D291" t="s">
        <v>1887</v>
      </c>
      <c r="E291" t="s">
        <v>1024</v>
      </c>
      <c r="F291" s="11" t="str">
        <f>"dossierComplet['"&amp;meta_dossier_complet[[#This Row],[COD_VAR]]&amp;"'][code_insee]"</f>
        <v>dossierComplet['C08_POP1524_CS5'][code_insee]</v>
      </c>
    </row>
    <row r="292" spans="2:6" hidden="1">
      <c r="B292" t="s">
        <v>1888</v>
      </c>
      <c r="C292" t="s">
        <v>1889</v>
      </c>
      <c r="D292" t="s">
        <v>1890</v>
      </c>
      <c r="E292" t="s">
        <v>1024</v>
      </c>
      <c r="F292" s="11" t="str">
        <f>"dossierComplet['"&amp;meta_dossier_complet[[#This Row],[COD_VAR]]&amp;"'][code_insee]"</f>
        <v>dossierComplet['C08_POP1524_CS6'][code_insee]</v>
      </c>
    </row>
    <row r="293" spans="2:6" hidden="1">
      <c r="B293" t="s">
        <v>1891</v>
      </c>
      <c r="C293" t="s">
        <v>1892</v>
      </c>
      <c r="D293" t="s">
        <v>1893</v>
      </c>
      <c r="E293" t="s">
        <v>1024</v>
      </c>
      <c r="F293" s="11" t="str">
        <f>"dossierComplet['"&amp;meta_dossier_complet[[#This Row],[COD_VAR]]&amp;"'][code_insee]"</f>
        <v>dossierComplet['C08_POP1524_CS7'][code_insee]</v>
      </c>
    </row>
    <row r="294" spans="2:6" hidden="1">
      <c r="B294" t="s">
        <v>1894</v>
      </c>
      <c r="C294" t="s">
        <v>1895</v>
      </c>
      <c r="D294" t="s">
        <v>1896</v>
      </c>
      <c r="E294" t="s">
        <v>1024</v>
      </c>
      <c r="F294" s="11" t="str">
        <f>"dossierComplet['"&amp;meta_dossier_complet[[#This Row],[COD_VAR]]&amp;"'][code_insee]"</f>
        <v>dossierComplet['C08_POP1524_CS8'][code_insee]</v>
      </c>
    </row>
    <row r="295" spans="2:6" hidden="1">
      <c r="B295" t="s">
        <v>1897</v>
      </c>
      <c r="C295" t="s">
        <v>1898</v>
      </c>
      <c r="D295" t="s">
        <v>1899</v>
      </c>
      <c r="E295" t="s">
        <v>1024</v>
      </c>
      <c r="F295" s="11" t="str">
        <f>"dossierComplet['"&amp;meta_dossier_complet[[#This Row],[COD_VAR]]&amp;"'][code_insee]"</f>
        <v>dossierComplet['C08_POP2554'][code_insee]</v>
      </c>
    </row>
    <row r="296" spans="2:6" hidden="1">
      <c r="B296" t="s">
        <v>1900</v>
      </c>
      <c r="C296" t="s">
        <v>1901</v>
      </c>
      <c r="D296" t="s">
        <v>1902</v>
      </c>
      <c r="E296" t="s">
        <v>1024</v>
      </c>
      <c r="F296" s="11" t="str">
        <f>"dossierComplet['"&amp;meta_dossier_complet[[#This Row],[COD_VAR]]&amp;"'][code_insee]"</f>
        <v>dossierComplet['C08_POP2554_CS1'][code_insee]</v>
      </c>
    </row>
    <row r="297" spans="2:6" hidden="1">
      <c r="B297" t="s">
        <v>1903</v>
      </c>
      <c r="C297" t="s">
        <v>1904</v>
      </c>
      <c r="D297" t="s">
        <v>1905</v>
      </c>
      <c r="E297" t="s">
        <v>1024</v>
      </c>
      <c r="F297" s="11" t="str">
        <f>"dossierComplet['"&amp;meta_dossier_complet[[#This Row],[COD_VAR]]&amp;"'][code_insee]"</f>
        <v>dossierComplet['C08_POP2554_CS2'][code_insee]</v>
      </c>
    </row>
    <row r="298" spans="2:6" hidden="1">
      <c r="B298" t="s">
        <v>1906</v>
      </c>
      <c r="C298" t="s">
        <v>1907</v>
      </c>
      <c r="D298" t="s">
        <v>1908</v>
      </c>
      <c r="E298" t="s">
        <v>1024</v>
      </c>
      <c r="F298" s="11" t="str">
        <f>"dossierComplet['"&amp;meta_dossier_complet[[#This Row],[COD_VAR]]&amp;"'][code_insee]"</f>
        <v>dossierComplet['C08_POP2554_CS3'][code_insee]</v>
      </c>
    </row>
    <row r="299" spans="2:6" hidden="1">
      <c r="B299" t="s">
        <v>1909</v>
      </c>
      <c r="C299" t="s">
        <v>1910</v>
      </c>
      <c r="D299" t="s">
        <v>1911</v>
      </c>
      <c r="E299" t="s">
        <v>1024</v>
      </c>
      <c r="F299" s="11" t="str">
        <f>"dossierComplet['"&amp;meta_dossier_complet[[#This Row],[COD_VAR]]&amp;"'][code_insee]"</f>
        <v>dossierComplet['C08_POP2554_CS4'][code_insee]</v>
      </c>
    </row>
    <row r="300" spans="2:6" hidden="1">
      <c r="B300" t="s">
        <v>1912</v>
      </c>
      <c r="C300" t="s">
        <v>1913</v>
      </c>
      <c r="D300" t="s">
        <v>1914</v>
      </c>
      <c r="E300" t="s">
        <v>1024</v>
      </c>
      <c r="F300" s="11" t="str">
        <f>"dossierComplet['"&amp;meta_dossier_complet[[#This Row],[COD_VAR]]&amp;"'][code_insee]"</f>
        <v>dossierComplet['C08_POP2554_CS5'][code_insee]</v>
      </c>
    </row>
    <row r="301" spans="2:6" hidden="1">
      <c r="B301" t="s">
        <v>1915</v>
      </c>
      <c r="C301" t="s">
        <v>1916</v>
      </c>
      <c r="D301" t="s">
        <v>1917</v>
      </c>
      <c r="E301" t="s">
        <v>1024</v>
      </c>
      <c r="F301" s="11" t="str">
        <f>"dossierComplet['"&amp;meta_dossier_complet[[#This Row],[COD_VAR]]&amp;"'][code_insee]"</f>
        <v>dossierComplet['C08_POP2554_CS6'][code_insee]</v>
      </c>
    </row>
    <row r="302" spans="2:6" hidden="1">
      <c r="B302" t="s">
        <v>1918</v>
      </c>
      <c r="C302" t="s">
        <v>1919</v>
      </c>
      <c r="D302" t="s">
        <v>1920</v>
      </c>
      <c r="E302" t="s">
        <v>1024</v>
      </c>
      <c r="F302" s="11" t="str">
        <f>"dossierComplet['"&amp;meta_dossier_complet[[#This Row],[COD_VAR]]&amp;"'][code_insee]"</f>
        <v>dossierComplet['C08_POP2554_CS7'][code_insee]</v>
      </c>
    </row>
    <row r="303" spans="2:6" hidden="1">
      <c r="B303" t="s">
        <v>1921</v>
      </c>
      <c r="C303" t="s">
        <v>1922</v>
      </c>
      <c r="D303" t="s">
        <v>1923</v>
      </c>
      <c r="E303" t="s">
        <v>1024</v>
      </c>
      <c r="F303" s="11" t="str">
        <f>"dossierComplet['"&amp;meta_dossier_complet[[#This Row],[COD_VAR]]&amp;"'][code_insee]"</f>
        <v>dossierComplet['C08_POP2554_CS8'][code_insee]</v>
      </c>
    </row>
    <row r="304" spans="2:6" hidden="1">
      <c r="B304" t="s">
        <v>1924</v>
      </c>
      <c r="C304" t="s">
        <v>1925</v>
      </c>
      <c r="D304" t="s">
        <v>1926</v>
      </c>
      <c r="E304" t="s">
        <v>1024</v>
      </c>
      <c r="F304" s="11" t="str">
        <f>"dossierComplet['"&amp;meta_dossier_complet[[#This Row],[COD_VAR]]&amp;"'][code_insee]"</f>
        <v>dossierComplet['C08_POP55P'][code_insee]</v>
      </c>
    </row>
    <row r="305" spans="1:6" hidden="1">
      <c r="B305" t="s">
        <v>1927</v>
      </c>
      <c r="C305" t="s">
        <v>1928</v>
      </c>
      <c r="D305" t="s">
        <v>1929</v>
      </c>
      <c r="E305" t="s">
        <v>1024</v>
      </c>
      <c r="F305" s="11" t="str">
        <f>"dossierComplet['"&amp;meta_dossier_complet[[#This Row],[COD_VAR]]&amp;"'][code_insee]"</f>
        <v>dossierComplet['C08_POP55P_CS1'][code_insee]</v>
      </c>
    </row>
    <row r="306" spans="1:6" hidden="1">
      <c r="B306" t="s">
        <v>1930</v>
      </c>
      <c r="C306" t="s">
        <v>1931</v>
      </c>
      <c r="D306" t="s">
        <v>1932</v>
      </c>
      <c r="E306" t="s">
        <v>1024</v>
      </c>
      <c r="F306" s="11" t="str">
        <f>"dossierComplet['"&amp;meta_dossier_complet[[#This Row],[COD_VAR]]&amp;"'][code_insee]"</f>
        <v>dossierComplet['C08_POP55P_CS2'][code_insee]</v>
      </c>
    </row>
    <row r="307" spans="1:6" hidden="1">
      <c r="B307" t="s">
        <v>1933</v>
      </c>
      <c r="C307" t="s">
        <v>1934</v>
      </c>
      <c r="D307" t="s">
        <v>1935</v>
      </c>
      <c r="E307" t="s">
        <v>1024</v>
      </c>
      <c r="F307" s="11" t="str">
        <f>"dossierComplet['"&amp;meta_dossier_complet[[#This Row],[COD_VAR]]&amp;"'][code_insee]"</f>
        <v>dossierComplet['C08_POP55P_CS3'][code_insee]</v>
      </c>
    </row>
    <row r="308" spans="1:6" hidden="1">
      <c r="B308" t="s">
        <v>1936</v>
      </c>
      <c r="C308" t="s">
        <v>1937</v>
      </c>
      <c r="D308" t="s">
        <v>1938</v>
      </c>
      <c r="E308" t="s">
        <v>1024</v>
      </c>
      <c r="F308" s="11" t="str">
        <f>"dossierComplet['"&amp;meta_dossier_complet[[#This Row],[COD_VAR]]&amp;"'][code_insee]"</f>
        <v>dossierComplet['C08_POP55P_CS4'][code_insee]</v>
      </c>
    </row>
    <row r="309" spans="1:6" hidden="1">
      <c r="B309" t="s">
        <v>1939</v>
      </c>
      <c r="C309" t="s">
        <v>1940</v>
      </c>
      <c r="D309" t="s">
        <v>1941</v>
      </c>
      <c r="E309" t="s">
        <v>1024</v>
      </c>
      <c r="F309" s="11" t="str">
        <f>"dossierComplet['"&amp;meta_dossier_complet[[#This Row],[COD_VAR]]&amp;"'][code_insee]"</f>
        <v>dossierComplet['C08_POP55P_CS5'][code_insee]</v>
      </c>
    </row>
    <row r="310" spans="1:6" hidden="1">
      <c r="B310" t="s">
        <v>1942</v>
      </c>
      <c r="C310" t="s">
        <v>1943</v>
      </c>
      <c r="D310" t="s">
        <v>1944</v>
      </c>
      <c r="E310" t="s">
        <v>1024</v>
      </c>
      <c r="F310" s="11" t="str">
        <f>"dossierComplet['"&amp;meta_dossier_complet[[#This Row],[COD_VAR]]&amp;"'][code_insee]"</f>
        <v>dossierComplet['C08_POP55P_CS6'][code_insee]</v>
      </c>
    </row>
    <row r="311" spans="1:6" hidden="1">
      <c r="B311" t="s">
        <v>1945</v>
      </c>
      <c r="C311" t="s">
        <v>1946</v>
      </c>
      <c r="D311" t="s">
        <v>1947</v>
      </c>
      <c r="E311" t="s">
        <v>1024</v>
      </c>
      <c r="F311" s="11" t="str">
        <f>"dossierComplet['"&amp;meta_dossier_complet[[#This Row],[COD_VAR]]&amp;"'][code_insee]"</f>
        <v>dossierComplet['C08_POP55P_CS7'][code_insee]</v>
      </c>
    </row>
    <row r="312" spans="1:6" hidden="1">
      <c r="B312" t="s">
        <v>1948</v>
      </c>
      <c r="C312" t="s">
        <v>1949</v>
      </c>
      <c r="D312" t="s">
        <v>1950</v>
      </c>
      <c r="E312" t="s">
        <v>1024</v>
      </c>
      <c r="F312" s="11" t="str">
        <f>"dossierComplet['"&amp;meta_dossier_complet[[#This Row],[COD_VAR]]&amp;"'][code_insee]"</f>
        <v>dossierComplet['C08_POP55P_CS8'][code_insee]</v>
      </c>
    </row>
    <row r="313" spans="1:6">
      <c r="A313" s="9" t="s">
        <v>6551</v>
      </c>
      <c r="B313" t="s">
        <v>708</v>
      </c>
      <c r="C313" t="s">
        <v>1951</v>
      </c>
      <c r="D313" t="s">
        <v>709</v>
      </c>
      <c r="E313" t="s">
        <v>1024</v>
      </c>
      <c r="F313" s="11" t="str">
        <f>"dossierComplet['"&amp;meta_dossier_complet[[#This Row],[COD_VAR]]&amp;"'][code_insee]"</f>
        <v>dossierComplet['C18_MEN'][code_insee]</v>
      </c>
    </row>
    <row r="314" spans="1:6" hidden="1">
      <c r="B314" t="s">
        <v>1952</v>
      </c>
      <c r="C314" t="s">
        <v>1953</v>
      </c>
      <c r="D314" t="s">
        <v>1954</v>
      </c>
      <c r="E314" t="s">
        <v>1024</v>
      </c>
      <c r="F314" s="11" t="str">
        <f>"dossierComplet['"&amp;meta_dossier_complet[[#This Row],[COD_VAR]]&amp;"'][code_insee]"</f>
        <v>dossierComplet['C18_MENPSEUL'][code_insee]</v>
      </c>
    </row>
    <row r="315" spans="1:6" hidden="1">
      <c r="B315" t="s">
        <v>1955</v>
      </c>
      <c r="C315" t="s">
        <v>1956</v>
      </c>
      <c r="D315" t="s">
        <v>1957</v>
      </c>
      <c r="E315" t="s">
        <v>1024</v>
      </c>
      <c r="F315" s="11" t="str">
        <f>"dossierComplet['"&amp;meta_dossier_complet[[#This Row],[COD_VAR]]&amp;"'][code_insee]"</f>
        <v>dossierComplet['C18_MENHSEUL'][code_insee]</v>
      </c>
    </row>
    <row r="316" spans="1:6" hidden="1">
      <c r="B316" t="s">
        <v>1958</v>
      </c>
      <c r="C316" t="s">
        <v>1959</v>
      </c>
      <c r="D316" t="s">
        <v>1960</v>
      </c>
      <c r="E316" t="s">
        <v>1024</v>
      </c>
      <c r="F316" s="11" t="str">
        <f>"dossierComplet['"&amp;meta_dossier_complet[[#This Row],[COD_VAR]]&amp;"'][code_insee]"</f>
        <v>dossierComplet['C18_MENFSEUL'][code_insee]</v>
      </c>
    </row>
    <row r="317" spans="1:6" hidden="1">
      <c r="B317" t="s">
        <v>1961</v>
      </c>
      <c r="C317" t="s">
        <v>1962</v>
      </c>
      <c r="D317" t="s">
        <v>1963</v>
      </c>
      <c r="E317" t="s">
        <v>1024</v>
      </c>
      <c r="F317" s="11" t="str">
        <f>"dossierComplet['"&amp;meta_dossier_complet[[#This Row],[COD_VAR]]&amp;"'][code_insee]"</f>
        <v>dossierComplet['C18_MENSFAM'][code_insee]</v>
      </c>
    </row>
    <row r="318" spans="1:6" hidden="1">
      <c r="B318" t="s">
        <v>1964</v>
      </c>
      <c r="C318" t="s">
        <v>1965</v>
      </c>
      <c r="D318" t="s">
        <v>1966</v>
      </c>
      <c r="E318" t="s">
        <v>1024</v>
      </c>
      <c r="F318" s="11" t="str">
        <f>"dossierComplet['"&amp;meta_dossier_complet[[#This Row],[COD_VAR]]&amp;"'][code_insee]"</f>
        <v>dossierComplet['C18_MENFAM'][code_insee]</v>
      </c>
    </row>
    <row r="319" spans="1:6" hidden="1">
      <c r="B319" t="s">
        <v>1967</v>
      </c>
      <c r="C319" t="s">
        <v>1968</v>
      </c>
      <c r="D319" t="s">
        <v>1969</v>
      </c>
      <c r="E319" t="s">
        <v>1024</v>
      </c>
      <c r="F319" s="11" t="str">
        <f>"dossierComplet['"&amp;meta_dossier_complet[[#This Row],[COD_VAR]]&amp;"'][code_insee]"</f>
        <v>dossierComplet['C18_MENCOUPSENF'][code_insee]</v>
      </c>
    </row>
    <row r="320" spans="1:6" hidden="1">
      <c r="B320" t="s">
        <v>1970</v>
      </c>
      <c r="C320" t="s">
        <v>1971</v>
      </c>
      <c r="D320" t="s">
        <v>1972</v>
      </c>
      <c r="E320" t="s">
        <v>1024</v>
      </c>
      <c r="F320" s="11" t="str">
        <f>"dossierComplet['"&amp;meta_dossier_complet[[#This Row],[COD_VAR]]&amp;"'][code_insee]"</f>
        <v>dossierComplet['C18_MENCOUPAENF'][code_insee]</v>
      </c>
    </row>
    <row r="321" spans="1:6" hidden="1">
      <c r="B321" t="s">
        <v>1973</v>
      </c>
      <c r="C321" t="s">
        <v>1974</v>
      </c>
      <c r="D321" t="s">
        <v>1975</v>
      </c>
      <c r="E321" t="s">
        <v>1024</v>
      </c>
      <c r="F321" s="11" t="str">
        <f>"dossierComplet['"&amp;meta_dossier_complet[[#This Row],[COD_VAR]]&amp;"'][code_insee]"</f>
        <v>dossierComplet['C18_MENFAMMONO'][code_insee]</v>
      </c>
    </row>
    <row r="322" spans="1:6">
      <c r="A322" s="9" t="s">
        <v>6551</v>
      </c>
      <c r="B322" t="s">
        <v>714</v>
      </c>
      <c r="C322" t="s">
        <v>1976</v>
      </c>
      <c r="D322" t="s">
        <v>715</v>
      </c>
      <c r="E322" t="s">
        <v>1024</v>
      </c>
      <c r="F322" s="11" t="str">
        <f>"dossierComplet['"&amp;meta_dossier_complet[[#This Row],[COD_VAR]]&amp;"'][code_insee]"</f>
        <v>dossierComplet['C18_PMEN'][code_insee]</v>
      </c>
    </row>
    <row r="323" spans="1:6" hidden="1">
      <c r="B323" t="s">
        <v>1977</v>
      </c>
      <c r="C323" t="s">
        <v>1978</v>
      </c>
      <c r="D323" t="s">
        <v>1979</v>
      </c>
      <c r="E323" t="s">
        <v>1024</v>
      </c>
      <c r="F323" s="11" t="str">
        <f>"dossierComplet['"&amp;meta_dossier_complet[[#This Row],[COD_VAR]]&amp;"'][code_insee]"</f>
        <v>dossierComplet['C18_PMEN_MENPSEUL'][code_insee]</v>
      </c>
    </row>
    <row r="324" spans="1:6" hidden="1">
      <c r="B324" t="s">
        <v>1980</v>
      </c>
      <c r="C324" t="s">
        <v>1981</v>
      </c>
      <c r="D324" t="s">
        <v>1982</v>
      </c>
      <c r="E324" t="s">
        <v>1024</v>
      </c>
      <c r="F324" s="11" t="str">
        <f>"dossierComplet['"&amp;meta_dossier_complet[[#This Row],[COD_VAR]]&amp;"'][code_insee]"</f>
        <v>dossierComplet['C18_PMEN_MENHSEUL'][code_insee]</v>
      </c>
    </row>
    <row r="325" spans="1:6" hidden="1">
      <c r="B325" t="s">
        <v>1983</v>
      </c>
      <c r="C325" t="s">
        <v>1984</v>
      </c>
      <c r="D325" t="s">
        <v>1985</v>
      </c>
      <c r="E325" t="s">
        <v>1024</v>
      </c>
      <c r="F325" s="11" t="str">
        <f>"dossierComplet['"&amp;meta_dossier_complet[[#This Row],[COD_VAR]]&amp;"'][code_insee]"</f>
        <v>dossierComplet['C18_PMEN_MENFSEUL'][code_insee]</v>
      </c>
    </row>
    <row r="326" spans="1:6" hidden="1">
      <c r="B326" t="s">
        <v>1986</v>
      </c>
      <c r="C326" t="s">
        <v>1987</v>
      </c>
      <c r="D326" t="s">
        <v>1988</v>
      </c>
      <c r="E326" t="s">
        <v>1024</v>
      </c>
      <c r="F326" s="11" t="str">
        <f>"dossierComplet['"&amp;meta_dossier_complet[[#This Row],[COD_VAR]]&amp;"'][code_insee]"</f>
        <v>dossierComplet['C18_PMEN_MENSFAM'][code_insee]</v>
      </c>
    </row>
    <row r="327" spans="1:6" hidden="1">
      <c r="B327" t="s">
        <v>1989</v>
      </c>
      <c r="C327" t="s">
        <v>1990</v>
      </c>
      <c r="D327" t="s">
        <v>1991</v>
      </c>
      <c r="E327" t="s">
        <v>1024</v>
      </c>
      <c r="F327" s="11" t="str">
        <f>"dossierComplet['"&amp;meta_dossier_complet[[#This Row],[COD_VAR]]&amp;"'][code_insee]"</f>
        <v>dossierComplet['C18_PMEN_MENFAM'][code_insee]</v>
      </c>
    </row>
    <row r="328" spans="1:6" hidden="1">
      <c r="B328" t="s">
        <v>1992</v>
      </c>
      <c r="C328" t="s">
        <v>1993</v>
      </c>
      <c r="D328" t="s">
        <v>1994</v>
      </c>
      <c r="E328" t="s">
        <v>1024</v>
      </c>
      <c r="F328" s="11" t="str">
        <f>"dossierComplet['"&amp;meta_dossier_complet[[#This Row],[COD_VAR]]&amp;"'][code_insee]"</f>
        <v>dossierComplet['C18_PMEN_MENCOUPSENF'][code_insee]</v>
      </c>
    </row>
    <row r="329" spans="1:6" hidden="1">
      <c r="B329" t="s">
        <v>1995</v>
      </c>
      <c r="C329" t="s">
        <v>1996</v>
      </c>
      <c r="D329" t="s">
        <v>1997</v>
      </c>
      <c r="E329" t="s">
        <v>1024</v>
      </c>
      <c r="F329" s="11" t="str">
        <f>"dossierComplet['"&amp;meta_dossier_complet[[#This Row],[COD_VAR]]&amp;"'][code_insee]"</f>
        <v>dossierComplet['C18_PMEN_MENCOUPAENF'][code_insee]</v>
      </c>
    </row>
    <row r="330" spans="1:6" hidden="1">
      <c r="B330" t="s">
        <v>1998</v>
      </c>
      <c r="C330" t="s">
        <v>1999</v>
      </c>
      <c r="D330" t="s">
        <v>2000</v>
      </c>
      <c r="E330" t="s">
        <v>1024</v>
      </c>
      <c r="F330" s="11" t="str">
        <f>"dossierComplet['"&amp;meta_dossier_complet[[#This Row],[COD_VAR]]&amp;"'][code_insee]"</f>
        <v>dossierComplet['C18_PMEN_MENFAMMONO'][code_insee]</v>
      </c>
    </row>
    <row r="331" spans="1:6" hidden="1">
      <c r="B331" t="s">
        <v>2001</v>
      </c>
      <c r="C331" t="s">
        <v>2002</v>
      </c>
      <c r="D331" t="s">
        <v>1174</v>
      </c>
      <c r="E331" t="s">
        <v>1024</v>
      </c>
      <c r="F331" s="11" t="str">
        <f>"dossierComplet['"&amp;meta_dossier_complet[[#This Row],[COD_VAR]]&amp;"'][code_insee]"</f>
        <v>dossierComplet['P18_POP15P'][code_insee]</v>
      </c>
    </row>
    <row r="332" spans="1:6" hidden="1">
      <c r="B332" t="s">
        <v>2003</v>
      </c>
      <c r="C332" t="s">
        <v>2004</v>
      </c>
      <c r="D332" t="s">
        <v>2005</v>
      </c>
      <c r="E332" t="s">
        <v>1024</v>
      </c>
      <c r="F332" s="11" t="str">
        <f>"dossierComplet['"&amp;meta_dossier_complet[[#This Row],[COD_VAR]]&amp;"'][code_insee]"</f>
        <v>dossierComplet['P18_POP1519'][code_insee]</v>
      </c>
    </row>
    <row r="333" spans="1:6" hidden="1">
      <c r="B333" t="s">
        <v>2006</v>
      </c>
      <c r="C333" t="s">
        <v>2007</v>
      </c>
      <c r="D333" t="s">
        <v>2008</v>
      </c>
      <c r="E333" t="s">
        <v>1024</v>
      </c>
      <c r="F333" s="11" t="str">
        <f>"dossierComplet['"&amp;meta_dossier_complet[[#This Row],[COD_VAR]]&amp;"'][code_insee]"</f>
        <v>dossierComplet['P18_POP2024'][code_insee]</v>
      </c>
    </row>
    <row r="334" spans="1:6" hidden="1">
      <c r="B334" t="s">
        <v>2009</v>
      </c>
      <c r="C334" t="s">
        <v>2010</v>
      </c>
      <c r="D334" t="s">
        <v>2011</v>
      </c>
      <c r="E334" t="s">
        <v>1024</v>
      </c>
      <c r="F334" s="11" t="str">
        <f>"dossierComplet['"&amp;meta_dossier_complet[[#This Row],[COD_VAR]]&amp;"'][code_insee]"</f>
        <v>dossierComplet['P18_POP2539'][code_insee]</v>
      </c>
    </row>
    <row r="335" spans="1:6" hidden="1">
      <c r="B335" t="s">
        <v>2012</v>
      </c>
      <c r="C335" t="s">
        <v>2013</v>
      </c>
      <c r="D335" t="s">
        <v>2014</v>
      </c>
      <c r="E335" t="s">
        <v>1024</v>
      </c>
      <c r="F335" s="11" t="str">
        <f>"dossierComplet['"&amp;meta_dossier_complet[[#This Row],[COD_VAR]]&amp;"'][code_insee]"</f>
        <v>dossierComplet['P18_POP4054'][code_insee]</v>
      </c>
    </row>
    <row r="336" spans="1:6" hidden="1">
      <c r="B336" t="s">
        <v>2015</v>
      </c>
      <c r="C336" t="s">
        <v>2016</v>
      </c>
      <c r="D336" t="s">
        <v>2017</v>
      </c>
      <c r="E336" t="s">
        <v>1024</v>
      </c>
      <c r="F336" s="11" t="str">
        <f>"dossierComplet['"&amp;meta_dossier_complet[[#This Row],[COD_VAR]]&amp;"'][code_insee]"</f>
        <v>dossierComplet['P18_POP5564'][code_insee]</v>
      </c>
    </row>
    <row r="337" spans="2:6" hidden="1">
      <c r="B337" t="s">
        <v>2018</v>
      </c>
      <c r="C337" t="s">
        <v>2019</v>
      </c>
      <c r="D337" t="s">
        <v>2020</v>
      </c>
      <c r="E337" t="s">
        <v>1024</v>
      </c>
      <c r="F337" s="11" t="str">
        <f>"dossierComplet['"&amp;meta_dossier_complet[[#This Row],[COD_VAR]]&amp;"'][code_insee]"</f>
        <v>dossierComplet['P18_POP6579'][code_insee]</v>
      </c>
    </row>
    <row r="338" spans="2:6" hidden="1">
      <c r="B338" t="s">
        <v>2021</v>
      </c>
      <c r="C338" t="s">
        <v>2022</v>
      </c>
      <c r="D338" t="s">
        <v>2023</v>
      </c>
      <c r="E338" t="s">
        <v>1024</v>
      </c>
      <c r="F338" s="11" t="str">
        <f>"dossierComplet['"&amp;meta_dossier_complet[[#This Row],[COD_VAR]]&amp;"'][code_insee]"</f>
        <v>dossierComplet['P18_POP80P'][code_insee]</v>
      </c>
    </row>
    <row r="339" spans="2:6" hidden="1">
      <c r="B339" t="s">
        <v>2024</v>
      </c>
      <c r="C339" t="s">
        <v>2025</v>
      </c>
      <c r="D339" t="s">
        <v>2026</v>
      </c>
      <c r="E339" t="s">
        <v>1024</v>
      </c>
      <c r="F339" s="11" t="str">
        <f>"dossierComplet['"&amp;meta_dossier_complet[[#This Row],[COD_VAR]]&amp;"'][code_insee]"</f>
        <v>dossierComplet['P18_POPMEN1519'][code_insee]</v>
      </c>
    </row>
    <row r="340" spans="2:6" hidden="1">
      <c r="B340" t="s">
        <v>2027</v>
      </c>
      <c r="C340" t="s">
        <v>2028</v>
      </c>
      <c r="D340" t="s">
        <v>2029</v>
      </c>
      <c r="E340" t="s">
        <v>1024</v>
      </c>
      <c r="F340" s="11" t="str">
        <f>"dossierComplet['"&amp;meta_dossier_complet[[#This Row],[COD_VAR]]&amp;"'][code_insee]"</f>
        <v>dossierComplet['P18_POPMEN2024'][code_insee]</v>
      </c>
    </row>
    <row r="341" spans="2:6" hidden="1">
      <c r="B341" t="s">
        <v>2030</v>
      </c>
      <c r="C341" t="s">
        <v>2031</v>
      </c>
      <c r="D341" t="s">
        <v>2032</v>
      </c>
      <c r="E341" t="s">
        <v>1024</v>
      </c>
      <c r="F341" s="11" t="str">
        <f>"dossierComplet['"&amp;meta_dossier_complet[[#This Row],[COD_VAR]]&amp;"'][code_insee]"</f>
        <v>dossierComplet['P18_POPMEN2539'][code_insee]</v>
      </c>
    </row>
    <row r="342" spans="2:6" hidden="1">
      <c r="B342" t="s">
        <v>2033</v>
      </c>
      <c r="C342" t="s">
        <v>2034</v>
      </c>
      <c r="D342" t="s">
        <v>2035</v>
      </c>
      <c r="E342" t="s">
        <v>1024</v>
      </c>
      <c r="F342" s="11" t="str">
        <f>"dossierComplet['"&amp;meta_dossier_complet[[#This Row],[COD_VAR]]&amp;"'][code_insee]"</f>
        <v>dossierComplet['P18_POPMEN4054'][code_insee]</v>
      </c>
    </row>
    <row r="343" spans="2:6" hidden="1">
      <c r="B343" t="s">
        <v>2036</v>
      </c>
      <c r="C343" t="s">
        <v>2037</v>
      </c>
      <c r="D343" t="s">
        <v>2038</v>
      </c>
      <c r="E343" t="s">
        <v>1024</v>
      </c>
      <c r="F343" s="11" t="str">
        <f>"dossierComplet['"&amp;meta_dossier_complet[[#This Row],[COD_VAR]]&amp;"'][code_insee]"</f>
        <v>dossierComplet['P18_POPMEN5564'][code_insee]</v>
      </c>
    </row>
    <row r="344" spans="2:6" hidden="1">
      <c r="B344" t="s">
        <v>2039</v>
      </c>
      <c r="C344" t="s">
        <v>2040</v>
      </c>
      <c r="D344" t="s">
        <v>2041</v>
      </c>
      <c r="E344" t="s">
        <v>1024</v>
      </c>
      <c r="F344" s="11" t="str">
        <f>"dossierComplet['"&amp;meta_dossier_complet[[#This Row],[COD_VAR]]&amp;"'][code_insee]"</f>
        <v>dossierComplet['P18_POPMEN6579'][code_insee]</v>
      </c>
    </row>
    <row r="345" spans="2:6" hidden="1">
      <c r="B345" t="s">
        <v>2042</v>
      </c>
      <c r="C345" t="s">
        <v>2043</v>
      </c>
      <c r="D345" t="s">
        <v>2044</v>
      </c>
      <c r="E345" t="s">
        <v>1024</v>
      </c>
      <c r="F345" s="11" t="str">
        <f>"dossierComplet['"&amp;meta_dossier_complet[[#This Row],[COD_VAR]]&amp;"'][code_insee]"</f>
        <v>dossierComplet['P18_POPMEN80P'][code_insee]</v>
      </c>
    </row>
    <row r="346" spans="2:6" hidden="1">
      <c r="B346" t="s">
        <v>2045</v>
      </c>
      <c r="C346" t="s">
        <v>2046</v>
      </c>
      <c r="D346" t="s">
        <v>2047</v>
      </c>
      <c r="E346" t="s">
        <v>1024</v>
      </c>
      <c r="F346" s="11" t="str">
        <f>"dossierComplet['"&amp;meta_dossier_complet[[#This Row],[COD_VAR]]&amp;"'][code_insee]"</f>
        <v>dossierComplet['P18_POP1519_PSEUL'][code_insee]</v>
      </c>
    </row>
    <row r="347" spans="2:6" hidden="1">
      <c r="B347" t="s">
        <v>2048</v>
      </c>
      <c r="C347" t="s">
        <v>2049</v>
      </c>
      <c r="D347" t="s">
        <v>2050</v>
      </c>
      <c r="E347" t="s">
        <v>1024</v>
      </c>
      <c r="F347" s="11" t="str">
        <f>"dossierComplet['"&amp;meta_dossier_complet[[#This Row],[COD_VAR]]&amp;"'][code_insee]"</f>
        <v>dossierComplet['P18_POP2024_PSEUL'][code_insee]</v>
      </c>
    </row>
    <row r="348" spans="2:6" hidden="1">
      <c r="B348" t="s">
        <v>2051</v>
      </c>
      <c r="C348" t="s">
        <v>2052</v>
      </c>
      <c r="D348" t="s">
        <v>2053</v>
      </c>
      <c r="E348" t="s">
        <v>1024</v>
      </c>
      <c r="F348" s="11" t="str">
        <f>"dossierComplet['"&amp;meta_dossier_complet[[#This Row],[COD_VAR]]&amp;"'][code_insee]"</f>
        <v>dossierComplet['P18_POP2539_PSEUL'][code_insee]</v>
      </c>
    </row>
    <row r="349" spans="2:6" hidden="1">
      <c r="B349" t="s">
        <v>2054</v>
      </c>
      <c r="C349" t="s">
        <v>2055</v>
      </c>
      <c r="D349" t="s">
        <v>2056</v>
      </c>
      <c r="E349" t="s">
        <v>1024</v>
      </c>
      <c r="F349" s="11" t="str">
        <f>"dossierComplet['"&amp;meta_dossier_complet[[#This Row],[COD_VAR]]&amp;"'][code_insee]"</f>
        <v>dossierComplet['P18_POP4054_PSEUL'][code_insee]</v>
      </c>
    </row>
    <row r="350" spans="2:6" hidden="1">
      <c r="B350" t="s">
        <v>2057</v>
      </c>
      <c r="C350" t="s">
        <v>2058</v>
      </c>
      <c r="D350" t="s">
        <v>2059</v>
      </c>
      <c r="E350" t="s">
        <v>1024</v>
      </c>
      <c r="F350" s="11" t="str">
        <f>"dossierComplet['"&amp;meta_dossier_complet[[#This Row],[COD_VAR]]&amp;"'][code_insee]"</f>
        <v>dossierComplet['P18_POP5564_PSEUL'][code_insee]</v>
      </c>
    </row>
    <row r="351" spans="2:6" hidden="1">
      <c r="B351" t="s">
        <v>2060</v>
      </c>
      <c r="C351" t="s">
        <v>2061</v>
      </c>
      <c r="D351" t="s">
        <v>2062</v>
      </c>
      <c r="E351" t="s">
        <v>1024</v>
      </c>
      <c r="F351" s="11" t="str">
        <f>"dossierComplet['"&amp;meta_dossier_complet[[#This Row],[COD_VAR]]&amp;"'][code_insee]"</f>
        <v>dossierComplet['P18_POP6579_PSEUL'][code_insee]</v>
      </c>
    </row>
    <row r="352" spans="2:6" hidden="1">
      <c r="B352" t="s">
        <v>2063</v>
      </c>
      <c r="C352" t="s">
        <v>2064</v>
      </c>
      <c r="D352" t="s">
        <v>2065</v>
      </c>
      <c r="E352" t="s">
        <v>1024</v>
      </c>
      <c r="F352" s="11" t="str">
        <f>"dossierComplet['"&amp;meta_dossier_complet[[#This Row],[COD_VAR]]&amp;"'][code_insee]"</f>
        <v>dossierComplet['P18_POP80P_PSEUL'][code_insee]</v>
      </c>
    </row>
    <row r="353" spans="2:6" hidden="1">
      <c r="B353" t="s">
        <v>2066</v>
      </c>
      <c r="C353" t="s">
        <v>2067</v>
      </c>
      <c r="D353" t="s">
        <v>2068</v>
      </c>
      <c r="E353" t="s">
        <v>1024</v>
      </c>
      <c r="F353" s="11" t="str">
        <f>"dossierComplet['"&amp;meta_dossier_complet[[#This Row],[COD_VAR]]&amp;"'][code_insee]"</f>
        <v>dossierComplet['P18_POP1519_COUPLE'][code_insee]</v>
      </c>
    </row>
    <row r="354" spans="2:6" hidden="1">
      <c r="B354" t="s">
        <v>2069</v>
      </c>
      <c r="C354" t="s">
        <v>2070</v>
      </c>
      <c r="D354" t="s">
        <v>2071</v>
      </c>
      <c r="E354" t="s">
        <v>1024</v>
      </c>
      <c r="F354" s="11" t="str">
        <f>"dossierComplet['"&amp;meta_dossier_complet[[#This Row],[COD_VAR]]&amp;"'][code_insee]"</f>
        <v>dossierComplet['P18_POP2024_COUPLE'][code_insee]</v>
      </c>
    </row>
    <row r="355" spans="2:6" hidden="1">
      <c r="B355" t="s">
        <v>2072</v>
      </c>
      <c r="C355" t="s">
        <v>2073</v>
      </c>
      <c r="D355" t="s">
        <v>2074</v>
      </c>
      <c r="E355" t="s">
        <v>1024</v>
      </c>
      <c r="F355" s="11" t="str">
        <f>"dossierComplet['"&amp;meta_dossier_complet[[#This Row],[COD_VAR]]&amp;"'][code_insee]"</f>
        <v>dossierComplet['P18_POP2539_COUPLE'][code_insee]</v>
      </c>
    </row>
    <row r="356" spans="2:6" hidden="1">
      <c r="B356" t="s">
        <v>2075</v>
      </c>
      <c r="C356" t="s">
        <v>2076</v>
      </c>
      <c r="D356" t="s">
        <v>2077</v>
      </c>
      <c r="E356" t="s">
        <v>1024</v>
      </c>
      <c r="F356" s="11" t="str">
        <f>"dossierComplet['"&amp;meta_dossier_complet[[#This Row],[COD_VAR]]&amp;"'][code_insee]"</f>
        <v>dossierComplet['P18_POP4054_COUPLE'][code_insee]</v>
      </c>
    </row>
    <row r="357" spans="2:6" hidden="1">
      <c r="B357" t="s">
        <v>2078</v>
      </c>
      <c r="C357" t="s">
        <v>2079</v>
      </c>
      <c r="D357" t="s">
        <v>2080</v>
      </c>
      <c r="E357" t="s">
        <v>1024</v>
      </c>
      <c r="F357" s="11" t="str">
        <f>"dossierComplet['"&amp;meta_dossier_complet[[#This Row],[COD_VAR]]&amp;"'][code_insee]"</f>
        <v>dossierComplet['P18_POP5564_COUPLE'][code_insee]</v>
      </c>
    </row>
    <row r="358" spans="2:6" hidden="1">
      <c r="B358" t="s">
        <v>2081</v>
      </c>
      <c r="C358" t="s">
        <v>2082</v>
      </c>
      <c r="D358" t="s">
        <v>2083</v>
      </c>
      <c r="E358" t="s">
        <v>1024</v>
      </c>
      <c r="F358" s="11" t="str">
        <f>"dossierComplet['"&amp;meta_dossier_complet[[#This Row],[COD_VAR]]&amp;"'][code_insee]"</f>
        <v>dossierComplet['P18_POP6579_COUPLE'][code_insee]</v>
      </c>
    </row>
    <row r="359" spans="2:6" hidden="1">
      <c r="B359" t="s">
        <v>2084</v>
      </c>
      <c r="C359" t="s">
        <v>2085</v>
      </c>
      <c r="D359" t="s">
        <v>2086</v>
      </c>
      <c r="E359" t="s">
        <v>1024</v>
      </c>
      <c r="F359" s="11" t="str">
        <f>"dossierComplet['"&amp;meta_dossier_complet[[#This Row],[COD_VAR]]&amp;"'][code_insee]"</f>
        <v>dossierComplet['P18_POP80P_COUPLE'][code_insee]</v>
      </c>
    </row>
    <row r="360" spans="2:6" hidden="1">
      <c r="B360" t="s">
        <v>2087</v>
      </c>
      <c r="C360" t="s">
        <v>2088</v>
      </c>
      <c r="D360" t="s">
        <v>2089</v>
      </c>
      <c r="E360" t="s">
        <v>1024</v>
      </c>
      <c r="F360" s="11" t="str">
        <f>"dossierComplet['"&amp;meta_dossier_complet[[#This Row],[COD_VAR]]&amp;"'][code_insee]"</f>
        <v>dossierComplet['P18_POP15P_MARIEE'][code_insee]</v>
      </c>
    </row>
    <row r="361" spans="2:6" hidden="1">
      <c r="B361" t="s">
        <v>2090</v>
      </c>
      <c r="C361" t="s">
        <v>2091</v>
      </c>
      <c r="D361" t="s">
        <v>2092</v>
      </c>
      <c r="E361" t="s">
        <v>1024</v>
      </c>
      <c r="F361" s="11" t="str">
        <f>"dossierComplet['"&amp;meta_dossier_complet[[#This Row],[COD_VAR]]&amp;"'][code_insee]"</f>
        <v>dossierComplet['P18_POP15P_PACSEE'][code_insee]</v>
      </c>
    </row>
    <row r="362" spans="2:6" hidden="1">
      <c r="B362" t="s">
        <v>2093</v>
      </c>
      <c r="C362" t="s">
        <v>2094</v>
      </c>
      <c r="D362" t="s">
        <v>2095</v>
      </c>
      <c r="E362" t="s">
        <v>1024</v>
      </c>
      <c r="F362" s="11" t="str">
        <f>"dossierComplet['"&amp;meta_dossier_complet[[#This Row],[COD_VAR]]&amp;"'][code_insee]"</f>
        <v>dossierComplet['P18_POP15P_CONCUB_UNION_LIBRE'][code_insee]</v>
      </c>
    </row>
    <row r="363" spans="2:6" hidden="1">
      <c r="B363" t="s">
        <v>2096</v>
      </c>
      <c r="C363" t="s">
        <v>2097</v>
      </c>
      <c r="D363" t="s">
        <v>2098</v>
      </c>
      <c r="E363" t="s">
        <v>1024</v>
      </c>
      <c r="F363" s="11" t="str">
        <f>"dossierComplet['"&amp;meta_dossier_complet[[#This Row],[COD_VAR]]&amp;"'][code_insee]"</f>
        <v>dossierComplet['P18_POP15P_VEUFS'][code_insee]</v>
      </c>
    </row>
    <row r="364" spans="2:6" hidden="1">
      <c r="B364" t="s">
        <v>2099</v>
      </c>
      <c r="C364" t="s">
        <v>2100</v>
      </c>
      <c r="D364" t="s">
        <v>2101</v>
      </c>
      <c r="E364" t="s">
        <v>1024</v>
      </c>
      <c r="F364" s="11" t="str">
        <f>"dossierComplet['"&amp;meta_dossier_complet[[#This Row],[COD_VAR]]&amp;"'][code_insee]"</f>
        <v>dossierComplet['P18_POP15P_DIVORCEE'][code_insee]</v>
      </c>
    </row>
    <row r="365" spans="2:6" hidden="1">
      <c r="B365" t="s">
        <v>2102</v>
      </c>
      <c r="C365" t="s">
        <v>2103</v>
      </c>
      <c r="D365" t="s">
        <v>2104</v>
      </c>
      <c r="E365" t="s">
        <v>1024</v>
      </c>
      <c r="F365" s="11" t="str">
        <f>"dossierComplet['"&amp;meta_dossier_complet[[#This Row],[COD_VAR]]&amp;"'][code_insee]"</f>
        <v>dossierComplet['P18_POP15P_CELIBATAIRE'][code_insee]</v>
      </c>
    </row>
    <row r="366" spans="2:6" hidden="1">
      <c r="B366" t="s">
        <v>2105</v>
      </c>
      <c r="C366" t="s">
        <v>2106</v>
      </c>
      <c r="D366" t="s">
        <v>2107</v>
      </c>
      <c r="E366" t="s">
        <v>1024</v>
      </c>
      <c r="F366" s="11" t="str">
        <f>"dossierComplet['"&amp;meta_dossier_complet[[#This Row],[COD_VAR]]&amp;"'][code_insee]"</f>
        <v>dossierComplet['C18_MEN_CS1'][code_insee]</v>
      </c>
    </row>
    <row r="367" spans="2:6" hidden="1">
      <c r="B367" t="s">
        <v>2108</v>
      </c>
      <c r="C367" t="s">
        <v>2109</v>
      </c>
      <c r="D367" t="s">
        <v>2110</v>
      </c>
      <c r="E367" t="s">
        <v>1024</v>
      </c>
      <c r="F367" s="11" t="str">
        <f>"dossierComplet['"&amp;meta_dossier_complet[[#This Row],[COD_VAR]]&amp;"'][code_insee]"</f>
        <v>dossierComplet['C18_MEN_CS2'][code_insee]</v>
      </c>
    </row>
    <row r="368" spans="2:6" hidden="1">
      <c r="B368" t="s">
        <v>2111</v>
      </c>
      <c r="C368" t="s">
        <v>2112</v>
      </c>
      <c r="D368" t="s">
        <v>2113</v>
      </c>
      <c r="E368" t="s">
        <v>1024</v>
      </c>
      <c r="F368" s="11" t="str">
        <f>"dossierComplet['"&amp;meta_dossier_complet[[#This Row],[COD_VAR]]&amp;"'][code_insee]"</f>
        <v>dossierComplet['C18_MEN_CS3'][code_insee]</v>
      </c>
    </row>
    <row r="369" spans="2:6" hidden="1">
      <c r="B369" t="s">
        <v>2114</v>
      </c>
      <c r="C369" t="s">
        <v>2115</v>
      </c>
      <c r="D369" t="s">
        <v>2116</v>
      </c>
      <c r="E369" t="s">
        <v>1024</v>
      </c>
      <c r="F369" s="11" t="str">
        <f>"dossierComplet['"&amp;meta_dossier_complet[[#This Row],[COD_VAR]]&amp;"'][code_insee]"</f>
        <v>dossierComplet['C18_MEN_CS4'][code_insee]</v>
      </c>
    </row>
    <row r="370" spans="2:6" hidden="1">
      <c r="B370" t="s">
        <v>2117</v>
      </c>
      <c r="C370" t="s">
        <v>2118</v>
      </c>
      <c r="D370" t="s">
        <v>2119</v>
      </c>
      <c r="E370" t="s">
        <v>1024</v>
      </c>
      <c r="F370" s="11" t="str">
        <f>"dossierComplet['"&amp;meta_dossier_complet[[#This Row],[COD_VAR]]&amp;"'][code_insee]"</f>
        <v>dossierComplet['C18_MEN_CS5'][code_insee]</v>
      </c>
    </row>
    <row r="371" spans="2:6" hidden="1">
      <c r="B371" t="s">
        <v>2120</v>
      </c>
      <c r="C371" t="s">
        <v>2121</v>
      </c>
      <c r="D371" t="s">
        <v>2122</v>
      </c>
      <c r="E371" t="s">
        <v>1024</v>
      </c>
      <c r="F371" s="11" t="str">
        <f>"dossierComplet['"&amp;meta_dossier_complet[[#This Row],[COD_VAR]]&amp;"'][code_insee]"</f>
        <v>dossierComplet['C18_MEN_CS6'][code_insee]</v>
      </c>
    </row>
    <row r="372" spans="2:6" hidden="1">
      <c r="B372" t="s">
        <v>2123</v>
      </c>
      <c r="C372" t="s">
        <v>2124</v>
      </c>
      <c r="D372" t="s">
        <v>2125</v>
      </c>
      <c r="E372" t="s">
        <v>1024</v>
      </c>
      <c r="F372" s="11" t="str">
        <f>"dossierComplet['"&amp;meta_dossier_complet[[#This Row],[COD_VAR]]&amp;"'][code_insee]"</f>
        <v>dossierComplet['C18_MEN_CS7'][code_insee]</v>
      </c>
    </row>
    <row r="373" spans="2:6" hidden="1">
      <c r="B373" t="s">
        <v>2126</v>
      </c>
      <c r="C373" t="s">
        <v>2127</v>
      </c>
      <c r="D373" t="s">
        <v>2128</v>
      </c>
      <c r="E373" t="s">
        <v>1024</v>
      </c>
      <c r="F373" s="11" t="str">
        <f>"dossierComplet['"&amp;meta_dossier_complet[[#This Row],[COD_VAR]]&amp;"'][code_insee]"</f>
        <v>dossierComplet['C18_MEN_CS8'][code_insee]</v>
      </c>
    </row>
    <row r="374" spans="2:6" hidden="1">
      <c r="B374" t="s">
        <v>2129</v>
      </c>
      <c r="C374" t="s">
        <v>2130</v>
      </c>
      <c r="D374" t="s">
        <v>2131</v>
      </c>
      <c r="E374" t="s">
        <v>1024</v>
      </c>
      <c r="F374" s="11" t="str">
        <f>"dossierComplet['"&amp;meta_dossier_complet[[#This Row],[COD_VAR]]&amp;"'][code_insee]"</f>
        <v>dossierComplet['C18_PMEN_CS1'][code_insee]</v>
      </c>
    </row>
    <row r="375" spans="2:6" hidden="1">
      <c r="B375" t="s">
        <v>2132</v>
      </c>
      <c r="C375" t="s">
        <v>2133</v>
      </c>
      <c r="D375" t="s">
        <v>2134</v>
      </c>
      <c r="E375" t="s">
        <v>1024</v>
      </c>
      <c r="F375" s="11" t="str">
        <f>"dossierComplet['"&amp;meta_dossier_complet[[#This Row],[COD_VAR]]&amp;"'][code_insee]"</f>
        <v>dossierComplet['C18_PMEN_CS2'][code_insee]</v>
      </c>
    </row>
    <row r="376" spans="2:6" hidden="1">
      <c r="B376" t="s">
        <v>2135</v>
      </c>
      <c r="C376" t="s">
        <v>2136</v>
      </c>
      <c r="D376" t="s">
        <v>2137</v>
      </c>
      <c r="E376" t="s">
        <v>1024</v>
      </c>
      <c r="F376" s="11" t="str">
        <f>"dossierComplet['"&amp;meta_dossier_complet[[#This Row],[COD_VAR]]&amp;"'][code_insee]"</f>
        <v>dossierComplet['C18_PMEN_CS3'][code_insee]</v>
      </c>
    </row>
    <row r="377" spans="2:6" hidden="1">
      <c r="B377" t="s">
        <v>2138</v>
      </c>
      <c r="C377" t="s">
        <v>2139</v>
      </c>
      <c r="D377" t="s">
        <v>2140</v>
      </c>
      <c r="E377" t="s">
        <v>1024</v>
      </c>
      <c r="F377" s="11" t="str">
        <f>"dossierComplet['"&amp;meta_dossier_complet[[#This Row],[COD_VAR]]&amp;"'][code_insee]"</f>
        <v>dossierComplet['C18_PMEN_CS4'][code_insee]</v>
      </c>
    </row>
    <row r="378" spans="2:6" hidden="1">
      <c r="B378" t="s">
        <v>2141</v>
      </c>
      <c r="C378" t="s">
        <v>2142</v>
      </c>
      <c r="D378" t="s">
        <v>2143</v>
      </c>
      <c r="E378" t="s">
        <v>1024</v>
      </c>
      <c r="F378" s="11" t="str">
        <f>"dossierComplet['"&amp;meta_dossier_complet[[#This Row],[COD_VAR]]&amp;"'][code_insee]"</f>
        <v>dossierComplet['C18_PMEN_CS5'][code_insee]</v>
      </c>
    </row>
    <row r="379" spans="2:6" hidden="1">
      <c r="B379" t="s">
        <v>2144</v>
      </c>
      <c r="C379" t="s">
        <v>2145</v>
      </c>
      <c r="D379" t="s">
        <v>2146</v>
      </c>
      <c r="E379" t="s">
        <v>1024</v>
      </c>
      <c r="F379" s="11" t="str">
        <f>"dossierComplet['"&amp;meta_dossier_complet[[#This Row],[COD_VAR]]&amp;"'][code_insee]"</f>
        <v>dossierComplet['C18_PMEN_CS6'][code_insee]</v>
      </c>
    </row>
    <row r="380" spans="2:6" hidden="1">
      <c r="B380" t="s">
        <v>2147</v>
      </c>
      <c r="C380" t="s">
        <v>2148</v>
      </c>
      <c r="D380" t="s">
        <v>2149</v>
      </c>
      <c r="E380" t="s">
        <v>1024</v>
      </c>
      <c r="F380" s="11" t="str">
        <f>"dossierComplet['"&amp;meta_dossier_complet[[#This Row],[COD_VAR]]&amp;"'][code_insee]"</f>
        <v>dossierComplet['C18_PMEN_CS7'][code_insee]</v>
      </c>
    </row>
    <row r="381" spans="2:6" hidden="1">
      <c r="B381" t="s">
        <v>2150</v>
      </c>
      <c r="C381" t="s">
        <v>2151</v>
      </c>
      <c r="D381" t="s">
        <v>2152</v>
      </c>
      <c r="E381" t="s">
        <v>1024</v>
      </c>
      <c r="F381" s="11" t="str">
        <f>"dossierComplet['"&amp;meta_dossier_complet[[#This Row],[COD_VAR]]&amp;"'][code_insee]"</f>
        <v>dossierComplet['C18_PMEN_CS8'][code_insee]</v>
      </c>
    </row>
    <row r="382" spans="2:6" hidden="1">
      <c r="B382" t="s">
        <v>2153</v>
      </c>
      <c r="C382" t="s">
        <v>2154</v>
      </c>
      <c r="D382" t="s">
        <v>2155</v>
      </c>
      <c r="E382" t="s">
        <v>1024</v>
      </c>
      <c r="F382" s="11" t="str">
        <f>"dossierComplet['"&amp;meta_dossier_complet[[#This Row],[COD_VAR]]&amp;"'][code_insee]"</f>
        <v>dossierComplet['C18_FAM'][code_insee]</v>
      </c>
    </row>
    <row r="383" spans="2:6" hidden="1">
      <c r="B383" t="s">
        <v>2156</v>
      </c>
      <c r="C383" t="s">
        <v>2157</v>
      </c>
      <c r="D383" t="s">
        <v>2158</v>
      </c>
      <c r="E383" t="s">
        <v>1024</v>
      </c>
      <c r="F383" s="11" t="str">
        <f>"dossierComplet['"&amp;meta_dossier_complet[[#This Row],[COD_VAR]]&amp;"'][code_insee]"</f>
        <v>dossierComplet['C18_COUPAENF'][code_insee]</v>
      </c>
    </row>
    <row r="384" spans="2:6" hidden="1">
      <c r="B384" t="s">
        <v>2159</v>
      </c>
      <c r="C384" t="s">
        <v>2160</v>
      </c>
      <c r="D384" t="s">
        <v>2161</v>
      </c>
      <c r="E384" t="s">
        <v>1024</v>
      </c>
      <c r="F384" s="11" t="str">
        <f>"dossierComplet['"&amp;meta_dossier_complet[[#This Row],[COD_VAR]]&amp;"'][code_insee]"</f>
        <v>dossierComplet['C18_FAMMONO'][code_insee]</v>
      </c>
    </row>
    <row r="385" spans="1:6" hidden="1">
      <c r="B385" t="s">
        <v>2162</v>
      </c>
      <c r="C385" t="s">
        <v>2163</v>
      </c>
      <c r="D385" t="s">
        <v>2164</v>
      </c>
      <c r="E385" t="s">
        <v>1024</v>
      </c>
      <c r="F385" s="11" t="str">
        <f>"dossierComplet['"&amp;meta_dossier_complet[[#This Row],[COD_VAR]]&amp;"'][code_insee]"</f>
        <v>dossierComplet['C18_HMONO'][code_insee]</v>
      </c>
    </row>
    <row r="386" spans="1:6" hidden="1">
      <c r="B386" t="s">
        <v>2165</v>
      </c>
      <c r="C386" t="s">
        <v>2166</v>
      </c>
      <c r="D386" t="s">
        <v>2167</v>
      </c>
      <c r="E386" t="s">
        <v>1024</v>
      </c>
      <c r="F386" s="11" t="str">
        <f>"dossierComplet['"&amp;meta_dossier_complet[[#This Row],[COD_VAR]]&amp;"'][code_insee]"</f>
        <v>dossierComplet['C18_FMONO'][code_insee]</v>
      </c>
    </row>
    <row r="387" spans="1:6" hidden="1">
      <c r="B387" t="s">
        <v>2168</v>
      </c>
      <c r="C387" t="s">
        <v>2169</v>
      </c>
      <c r="D387" t="s">
        <v>2170</v>
      </c>
      <c r="E387" t="s">
        <v>1024</v>
      </c>
      <c r="F387" s="11" t="str">
        <f>"dossierComplet['"&amp;meta_dossier_complet[[#This Row],[COD_VAR]]&amp;"'][code_insee]"</f>
        <v>dossierComplet['C18_COUPSENF'][code_insee]</v>
      </c>
    </row>
    <row r="388" spans="1:6" hidden="1">
      <c r="B388" t="s">
        <v>2171</v>
      </c>
      <c r="C388" t="s">
        <v>2172</v>
      </c>
      <c r="D388" t="s">
        <v>2173</v>
      </c>
      <c r="E388" t="s">
        <v>1024</v>
      </c>
      <c r="F388" s="11" t="str">
        <f>"dossierComplet['"&amp;meta_dossier_complet[[#This Row],[COD_VAR]]&amp;"'][code_insee]"</f>
        <v>dossierComplet['C18_NE24F0'][code_insee]</v>
      </c>
    </row>
    <row r="389" spans="1:6" hidden="1">
      <c r="B389" t="s">
        <v>2174</v>
      </c>
      <c r="C389" t="s">
        <v>2175</v>
      </c>
      <c r="D389" t="s">
        <v>2176</v>
      </c>
      <c r="E389" t="s">
        <v>1024</v>
      </c>
      <c r="F389" s="11" t="str">
        <f>"dossierComplet['"&amp;meta_dossier_complet[[#This Row],[COD_VAR]]&amp;"'][code_insee]"</f>
        <v>dossierComplet['C18_NE24F1'][code_insee]</v>
      </c>
    </row>
    <row r="390" spans="1:6" hidden="1">
      <c r="B390" t="s">
        <v>2177</v>
      </c>
      <c r="C390" t="s">
        <v>2178</v>
      </c>
      <c r="D390" t="s">
        <v>2179</v>
      </c>
      <c r="E390" t="s">
        <v>1024</v>
      </c>
      <c r="F390" s="11" t="str">
        <f>"dossierComplet['"&amp;meta_dossier_complet[[#This Row],[COD_VAR]]&amp;"'][code_insee]"</f>
        <v>dossierComplet['C18_NE24F2'][code_insee]</v>
      </c>
    </row>
    <row r="391" spans="1:6" hidden="1">
      <c r="B391" t="s">
        <v>2180</v>
      </c>
      <c r="C391" t="s">
        <v>2181</v>
      </c>
      <c r="D391" t="s">
        <v>2182</v>
      </c>
      <c r="E391" t="s">
        <v>1024</v>
      </c>
      <c r="F391" s="11" t="str">
        <f>"dossierComplet['"&amp;meta_dossier_complet[[#This Row],[COD_VAR]]&amp;"'][code_insee]"</f>
        <v>dossierComplet['C18_NE24F3'][code_insee]</v>
      </c>
    </row>
    <row r="392" spans="1:6" hidden="1">
      <c r="B392" t="s">
        <v>2183</v>
      </c>
      <c r="C392" t="s">
        <v>2184</v>
      </c>
      <c r="D392" t="s">
        <v>2185</v>
      </c>
      <c r="E392" t="s">
        <v>1024</v>
      </c>
      <c r="F392" s="11" t="str">
        <f>"dossierComplet['"&amp;meta_dossier_complet[[#This Row],[COD_VAR]]&amp;"'][code_insee]"</f>
        <v>dossierComplet['C18_NE24F4P'][code_insee]</v>
      </c>
    </row>
    <row r="393" spans="1:6">
      <c r="A393" s="9" t="s">
        <v>6551</v>
      </c>
      <c r="B393" t="s">
        <v>706</v>
      </c>
      <c r="C393" t="s">
        <v>2186</v>
      </c>
      <c r="D393" t="s">
        <v>707</v>
      </c>
      <c r="E393" t="s">
        <v>1024</v>
      </c>
      <c r="F393" s="11" t="str">
        <f>"dossierComplet['"&amp;meta_dossier_complet[[#This Row],[COD_VAR]]&amp;"'][code_insee]"</f>
        <v>dossierComplet['C13_MEN'][code_insee]</v>
      </c>
    </row>
    <row r="394" spans="1:6" hidden="1">
      <c r="B394" t="s">
        <v>2187</v>
      </c>
      <c r="C394" t="s">
        <v>2188</v>
      </c>
      <c r="D394" t="s">
        <v>2189</v>
      </c>
      <c r="E394" t="s">
        <v>1024</v>
      </c>
      <c r="F394" s="11" t="str">
        <f>"dossierComplet['"&amp;meta_dossier_complet[[#This Row],[COD_VAR]]&amp;"'][code_insee]"</f>
        <v>dossierComplet['C13_MENPSEUL'][code_insee]</v>
      </c>
    </row>
    <row r="395" spans="1:6" hidden="1">
      <c r="B395" t="s">
        <v>2190</v>
      </c>
      <c r="C395" t="s">
        <v>2191</v>
      </c>
      <c r="D395" t="s">
        <v>2192</v>
      </c>
      <c r="E395" t="s">
        <v>1024</v>
      </c>
      <c r="F395" s="11" t="str">
        <f>"dossierComplet['"&amp;meta_dossier_complet[[#This Row],[COD_VAR]]&amp;"'][code_insee]"</f>
        <v>dossierComplet['C13_MENHSEUL'][code_insee]</v>
      </c>
    </row>
    <row r="396" spans="1:6" hidden="1">
      <c r="B396" t="s">
        <v>2193</v>
      </c>
      <c r="C396" t="s">
        <v>2194</v>
      </c>
      <c r="D396" t="s">
        <v>2195</v>
      </c>
      <c r="E396" t="s">
        <v>1024</v>
      </c>
      <c r="F396" s="11" t="str">
        <f>"dossierComplet['"&amp;meta_dossier_complet[[#This Row],[COD_VAR]]&amp;"'][code_insee]"</f>
        <v>dossierComplet['C13_MENFSEUL'][code_insee]</v>
      </c>
    </row>
    <row r="397" spans="1:6" hidden="1">
      <c r="B397" t="s">
        <v>2196</v>
      </c>
      <c r="C397" t="s">
        <v>2197</v>
      </c>
      <c r="D397" t="s">
        <v>2198</v>
      </c>
      <c r="E397" t="s">
        <v>1024</v>
      </c>
      <c r="F397" s="11" t="str">
        <f>"dossierComplet['"&amp;meta_dossier_complet[[#This Row],[COD_VAR]]&amp;"'][code_insee]"</f>
        <v>dossierComplet['C13_MENSFAM'][code_insee]</v>
      </c>
    </row>
    <row r="398" spans="1:6" hidden="1">
      <c r="B398" t="s">
        <v>2199</v>
      </c>
      <c r="C398" t="s">
        <v>2200</v>
      </c>
      <c r="D398" t="s">
        <v>2201</v>
      </c>
      <c r="E398" t="s">
        <v>1024</v>
      </c>
      <c r="F398" s="11" t="str">
        <f>"dossierComplet['"&amp;meta_dossier_complet[[#This Row],[COD_VAR]]&amp;"'][code_insee]"</f>
        <v>dossierComplet['C13_MENFAM'][code_insee]</v>
      </c>
    </row>
    <row r="399" spans="1:6" hidden="1">
      <c r="B399" t="s">
        <v>2202</v>
      </c>
      <c r="C399" t="s">
        <v>2203</v>
      </c>
      <c r="D399" t="s">
        <v>2204</v>
      </c>
      <c r="E399" t="s">
        <v>1024</v>
      </c>
      <c r="F399" s="11" t="str">
        <f>"dossierComplet['"&amp;meta_dossier_complet[[#This Row],[COD_VAR]]&amp;"'][code_insee]"</f>
        <v>dossierComplet['C13_MENCOUPSENF'][code_insee]</v>
      </c>
    </row>
    <row r="400" spans="1:6" hidden="1">
      <c r="B400" t="s">
        <v>2205</v>
      </c>
      <c r="C400" t="s">
        <v>2206</v>
      </c>
      <c r="D400" t="s">
        <v>2207</v>
      </c>
      <c r="E400" t="s">
        <v>1024</v>
      </c>
      <c r="F400" s="11" t="str">
        <f>"dossierComplet['"&amp;meta_dossier_complet[[#This Row],[COD_VAR]]&amp;"'][code_insee]"</f>
        <v>dossierComplet['C13_MENCOUPAENF'][code_insee]</v>
      </c>
    </row>
    <row r="401" spans="1:6" hidden="1">
      <c r="B401" t="s">
        <v>2208</v>
      </c>
      <c r="C401" t="s">
        <v>2209</v>
      </c>
      <c r="D401" t="s">
        <v>2210</v>
      </c>
      <c r="E401" t="s">
        <v>1024</v>
      </c>
      <c r="F401" s="11" t="str">
        <f>"dossierComplet['"&amp;meta_dossier_complet[[#This Row],[COD_VAR]]&amp;"'][code_insee]"</f>
        <v>dossierComplet['C13_MENFAMMONO'][code_insee]</v>
      </c>
    </row>
    <row r="402" spans="1:6">
      <c r="A402" s="9" t="s">
        <v>6551</v>
      </c>
      <c r="B402" t="s">
        <v>712</v>
      </c>
      <c r="C402" t="s">
        <v>2211</v>
      </c>
      <c r="D402" t="s">
        <v>713</v>
      </c>
      <c r="E402" t="s">
        <v>1024</v>
      </c>
      <c r="F402" s="11" t="str">
        <f>"dossierComplet['"&amp;meta_dossier_complet[[#This Row],[COD_VAR]]&amp;"'][code_insee]"</f>
        <v>dossierComplet['C13_PMEN'][code_insee]</v>
      </c>
    </row>
    <row r="403" spans="1:6" hidden="1">
      <c r="B403" t="s">
        <v>2212</v>
      </c>
      <c r="C403" t="s">
        <v>2213</v>
      </c>
      <c r="D403" t="s">
        <v>2214</v>
      </c>
      <c r="E403" t="s">
        <v>1024</v>
      </c>
      <c r="F403" s="11" t="str">
        <f>"dossierComplet['"&amp;meta_dossier_complet[[#This Row],[COD_VAR]]&amp;"'][code_insee]"</f>
        <v>dossierComplet['C13_PMEN_MENPSEUL'][code_insee]</v>
      </c>
    </row>
    <row r="404" spans="1:6" hidden="1">
      <c r="B404" t="s">
        <v>2215</v>
      </c>
      <c r="C404" t="s">
        <v>2216</v>
      </c>
      <c r="D404" t="s">
        <v>2217</v>
      </c>
      <c r="E404" t="s">
        <v>1024</v>
      </c>
      <c r="F404" s="11" t="str">
        <f>"dossierComplet['"&amp;meta_dossier_complet[[#This Row],[COD_VAR]]&amp;"'][code_insee]"</f>
        <v>dossierComplet['C13_PMEN_MENHSEUL'][code_insee]</v>
      </c>
    </row>
    <row r="405" spans="1:6" hidden="1">
      <c r="B405" t="s">
        <v>2218</v>
      </c>
      <c r="C405" t="s">
        <v>2219</v>
      </c>
      <c r="D405" t="s">
        <v>2220</v>
      </c>
      <c r="E405" t="s">
        <v>1024</v>
      </c>
      <c r="F405" s="11" t="str">
        <f>"dossierComplet['"&amp;meta_dossier_complet[[#This Row],[COD_VAR]]&amp;"'][code_insee]"</f>
        <v>dossierComplet['C13_PMEN_MENFSEUL'][code_insee]</v>
      </c>
    </row>
    <row r="406" spans="1:6" hidden="1">
      <c r="B406" t="s">
        <v>2221</v>
      </c>
      <c r="C406" t="s">
        <v>2222</v>
      </c>
      <c r="D406" t="s">
        <v>2223</v>
      </c>
      <c r="E406" t="s">
        <v>1024</v>
      </c>
      <c r="F406" s="11" t="str">
        <f>"dossierComplet['"&amp;meta_dossier_complet[[#This Row],[COD_VAR]]&amp;"'][code_insee]"</f>
        <v>dossierComplet['C13_PMEN_MENSFAM'][code_insee]</v>
      </c>
    </row>
    <row r="407" spans="1:6" hidden="1">
      <c r="B407" t="s">
        <v>2224</v>
      </c>
      <c r="C407" t="s">
        <v>2225</v>
      </c>
      <c r="D407" t="s">
        <v>2226</v>
      </c>
      <c r="E407" t="s">
        <v>1024</v>
      </c>
      <c r="F407" s="11" t="str">
        <f>"dossierComplet['"&amp;meta_dossier_complet[[#This Row],[COD_VAR]]&amp;"'][code_insee]"</f>
        <v>dossierComplet['C13_PMEN_MENFAM'][code_insee]</v>
      </c>
    </row>
    <row r="408" spans="1:6" hidden="1">
      <c r="B408" t="s">
        <v>2227</v>
      </c>
      <c r="C408" t="s">
        <v>2228</v>
      </c>
      <c r="D408" t="s">
        <v>2229</v>
      </c>
      <c r="E408" t="s">
        <v>1024</v>
      </c>
      <c r="F408" s="11" t="str">
        <f>"dossierComplet['"&amp;meta_dossier_complet[[#This Row],[COD_VAR]]&amp;"'][code_insee]"</f>
        <v>dossierComplet['C13_PMEN_MENCOUPSENF'][code_insee]</v>
      </c>
    </row>
    <row r="409" spans="1:6" hidden="1">
      <c r="B409" t="s">
        <v>2230</v>
      </c>
      <c r="C409" t="s">
        <v>2231</v>
      </c>
      <c r="D409" t="s">
        <v>2232</v>
      </c>
      <c r="E409" t="s">
        <v>1024</v>
      </c>
      <c r="F409" s="11" t="str">
        <f>"dossierComplet['"&amp;meta_dossier_complet[[#This Row],[COD_VAR]]&amp;"'][code_insee]"</f>
        <v>dossierComplet['C13_PMEN_MENCOUPAENF'][code_insee]</v>
      </c>
    </row>
    <row r="410" spans="1:6" hidden="1">
      <c r="B410" t="s">
        <v>2233</v>
      </c>
      <c r="C410" t="s">
        <v>2234</v>
      </c>
      <c r="D410" t="s">
        <v>2235</v>
      </c>
      <c r="E410" t="s">
        <v>1024</v>
      </c>
      <c r="F410" s="11" t="str">
        <f>"dossierComplet['"&amp;meta_dossier_complet[[#This Row],[COD_VAR]]&amp;"'][code_insee]"</f>
        <v>dossierComplet['C13_PMEN_MENFAMMONO'][code_insee]</v>
      </c>
    </row>
    <row r="411" spans="1:6" hidden="1">
      <c r="B411" t="s">
        <v>2236</v>
      </c>
      <c r="C411" t="s">
        <v>2237</v>
      </c>
      <c r="D411" t="s">
        <v>1484</v>
      </c>
      <c r="E411" t="s">
        <v>1024</v>
      </c>
      <c r="F411" s="11" t="str">
        <f>"dossierComplet['"&amp;meta_dossier_complet[[#This Row],[COD_VAR]]&amp;"'][code_insee]"</f>
        <v>dossierComplet['P13_POP15P'][code_insee]</v>
      </c>
    </row>
    <row r="412" spans="1:6" hidden="1">
      <c r="B412" t="s">
        <v>2238</v>
      </c>
      <c r="C412" t="s">
        <v>2239</v>
      </c>
      <c r="D412" t="s">
        <v>2240</v>
      </c>
      <c r="E412" t="s">
        <v>1024</v>
      </c>
      <c r="F412" s="11" t="str">
        <f>"dossierComplet['"&amp;meta_dossier_complet[[#This Row],[COD_VAR]]&amp;"'][code_insee]"</f>
        <v>dossierComplet['P13_POP1519'][code_insee]</v>
      </c>
    </row>
    <row r="413" spans="1:6" hidden="1">
      <c r="B413" t="s">
        <v>2241</v>
      </c>
      <c r="C413" t="s">
        <v>2242</v>
      </c>
      <c r="D413" t="s">
        <v>2243</v>
      </c>
      <c r="E413" t="s">
        <v>1024</v>
      </c>
      <c r="F413" s="11" t="str">
        <f>"dossierComplet['"&amp;meta_dossier_complet[[#This Row],[COD_VAR]]&amp;"'][code_insee]"</f>
        <v>dossierComplet['P13_POP2024'][code_insee]</v>
      </c>
    </row>
    <row r="414" spans="1:6" hidden="1">
      <c r="B414" t="s">
        <v>2244</v>
      </c>
      <c r="C414" t="s">
        <v>2245</v>
      </c>
      <c r="D414" t="s">
        <v>2246</v>
      </c>
      <c r="E414" t="s">
        <v>1024</v>
      </c>
      <c r="F414" s="11" t="str">
        <f>"dossierComplet['"&amp;meta_dossier_complet[[#This Row],[COD_VAR]]&amp;"'][code_insee]"</f>
        <v>dossierComplet['P13_POP2539'][code_insee]</v>
      </c>
    </row>
    <row r="415" spans="1:6" hidden="1">
      <c r="B415" t="s">
        <v>2247</v>
      </c>
      <c r="C415" t="s">
        <v>2248</v>
      </c>
      <c r="D415" t="s">
        <v>2249</v>
      </c>
      <c r="E415" t="s">
        <v>1024</v>
      </c>
      <c r="F415" s="11" t="str">
        <f>"dossierComplet['"&amp;meta_dossier_complet[[#This Row],[COD_VAR]]&amp;"'][code_insee]"</f>
        <v>dossierComplet['P13_POP4054'][code_insee]</v>
      </c>
    </row>
    <row r="416" spans="1:6" hidden="1">
      <c r="B416" t="s">
        <v>2250</v>
      </c>
      <c r="C416" t="s">
        <v>2251</v>
      </c>
      <c r="D416" t="s">
        <v>2252</v>
      </c>
      <c r="E416" t="s">
        <v>1024</v>
      </c>
      <c r="F416" s="11" t="str">
        <f>"dossierComplet['"&amp;meta_dossier_complet[[#This Row],[COD_VAR]]&amp;"'][code_insee]"</f>
        <v>dossierComplet['P13_POP5564'][code_insee]</v>
      </c>
    </row>
    <row r="417" spans="2:6" hidden="1">
      <c r="B417" t="s">
        <v>2253</v>
      </c>
      <c r="C417" t="s">
        <v>2254</v>
      </c>
      <c r="D417" t="s">
        <v>2255</v>
      </c>
      <c r="E417" t="s">
        <v>1024</v>
      </c>
      <c r="F417" s="11" t="str">
        <f>"dossierComplet['"&amp;meta_dossier_complet[[#This Row],[COD_VAR]]&amp;"'][code_insee]"</f>
        <v>dossierComplet['P13_POP6579'][code_insee]</v>
      </c>
    </row>
    <row r="418" spans="2:6" hidden="1">
      <c r="B418" t="s">
        <v>2256</v>
      </c>
      <c r="C418" t="s">
        <v>2257</v>
      </c>
      <c r="D418" t="s">
        <v>2258</v>
      </c>
      <c r="E418" t="s">
        <v>1024</v>
      </c>
      <c r="F418" s="11" t="str">
        <f>"dossierComplet['"&amp;meta_dossier_complet[[#This Row],[COD_VAR]]&amp;"'][code_insee]"</f>
        <v>dossierComplet['P13_POP80P'][code_insee]</v>
      </c>
    </row>
    <row r="419" spans="2:6" hidden="1">
      <c r="B419" t="s">
        <v>2259</v>
      </c>
      <c r="C419" t="s">
        <v>2260</v>
      </c>
      <c r="D419" t="s">
        <v>2261</v>
      </c>
      <c r="E419" t="s">
        <v>1024</v>
      </c>
      <c r="F419" s="11" t="str">
        <f>"dossierComplet['"&amp;meta_dossier_complet[[#This Row],[COD_VAR]]&amp;"'][code_insee]"</f>
        <v>dossierComplet['P13_POPMEN1519'][code_insee]</v>
      </c>
    </row>
    <row r="420" spans="2:6" hidden="1">
      <c r="B420" t="s">
        <v>2262</v>
      </c>
      <c r="C420" t="s">
        <v>2263</v>
      </c>
      <c r="D420" t="s">
        <v>2264</v>
      </c>
      <c r="E420" t="s">
        <v>1024</v>
      </c>
      <c r="F420" s="11" t="str">
        <f>"dossierComplet['"&amp;meta_dossier_complet[[#This Row],[COD_VAR]]&amp;"'][code_insee]"</f>
        <v>dossierComplet['P13_POPMEN2024'][code_insee]</v>
      </c>
    </row>
    <row r="421" spans="2:6" hidden="1">
      <c r="B421" t="s">
        <v>2265</v>
      </c>
      <c r="C421" t="s">
        <v>2266</v>
      </c>
      <c r="D421" t="s">
        <v>2267</v>
      </c>
      <c r="E421" t="s">
        <v>1024</v>
      </c>
      <c r="F421" s="11" t="str">
        <f>"dossierComplet['"&amp;meta_dossier_complet[[#This Row],[COD_VAR]]&amp;"'][code_insee]"</f>
        <v>dossierComplet['P13_POPMEN2539'][code_insee]</v>
      </c>
    </row>
    <row r="422" spans="2:6" hidden="1">
      <c r="B422" t="s">
        <v>2268</v>
      </c>
      <c r="C422" t="s">
        <v>2269</v>
      </c>
      <c r="D422" t="s">
        <v>2270</v>
      </c>
      <c r="E422" t="s">
        <v>1024</v>
      </c>
      <c r="F422" s="11" t="str">
        <f>"dossierComplet['"&amp;meta_dossier_complet[[#This Row],[COD_VAR]]&amp;"'][code_insee]"</f>
        <v>dossierComplet['P13_POPMEN4054'][code_insee]</v>
      </c>
    </row>
    <row r="423" spans="2:6" hidden="1">
      <c r="B423" t="s">
        <v>2271</v>
      </c>
      <c r="C423" t="s">
        <v>2272</v>
      </c>
      <c r="D423" t="s">
        <v>2273</v>
      </c>
      <c r="E423" t="s">
        <v>1024</v>
      </c>
      <c r="F423" s="11" t="str">
        <f>"dossierComplet['"&amp;meta_dossier_complet[[#This Row],[COD_VAR]]&amp;"'][code_insee]"</f>
        <v>dossierComplet['P13_POPMEN5564'][code_insee]</v>
      </c>
    </row>
    <row r="424" spans="2:6" hidden="1">
      <c r="B424" t="s">
        <v>2274</v>
      </c>
      <c r="C424" t="s">
        <v>2275</v>
      </c>
      <c r="D424" t="s">
        <v>2276</v>
      </c>
      <c r="E424" t="s">
        <v>1024</v>
      </c>
      <c r="F424" s="11" t="str">
        <f>"dossierComplet['"&amp;meta_dossier_complet[[#This Row],[COD_VAR]]&amp;"'][code_insee]"</f>
        <v>dossierComplet['P13_POPMEN6579'][code_insee]</v>
      </c>
    </row>
    <row r="425" spans="2:6" hidden="1">
      <c r="B425" t="s">
        <v>2277</v>
      </c>
      <c r="C425" t="s">
        <v>2278</v>
      </c>
      <c r="D425" t="s">
        <v>2279</v>
      </c>
      <c r="E425" t="s">
        <v>1024</v>
      </c>
      <c r="F425" s="11" t="str">
        <f>"dossierComplet['"&amp;meta_dossier_complet[[#This Row],[COD_VAR]]&amp;"'][code_insee]"</f>
        <v>dossierComplet['P13_POPMEN80P'][code_insee]</v>
      </c>
    </row>
    <row r="426" spans="2:6" hidden="1">
      <c r="B426" t="s">
        <v>2280</v>
      </c>
      <c r="C426" t="s">
        <v>2281</v>
      </c>
      <c r="D426" t="s">
        <v>2282</v>
      </c>
      <c r="E426" t="s">
        <v>1024</v>
      </c>
      <c r="F426" s="11" t="str">
        <f>"dossierComplet['"&amp;meta_dossier_complet[[#This Row],[COD_VAR]]&amp;"'][code_insee]"</f>
        <v>dossierComplet['P13_POP1519_PSEUL'][code_insee]</v>
      </c>
    </row>
    <row r="427" spans="2:6" hidden="1">
      <c r="B427" t="s">
        <v>2283</v>
      </c>
      <c r="C427" t="s">
        <v>2284</v>
      </c>
      <c r="D427" t="s">
        <v>2285</v>
      </c>
      <c r="E427" t="s">
        <v>1024</v>
      </c>
      <c r="F427" s="11" t="str">
        <f>"dossierComplet['"&amp;meta_dossier_complet[[#This Row],[COD_VAR]]&amp;"'][code_insee]"</f>
        <v>dossierComplet['P13_POP2024_PSEUL'][code_insee]</v>
      </c>
    </row>
    <row r="428" spans="2:6" hidden="1">
      <c r="B428" t="s">
        <v>2286</v>
      </c>
      <c r="C428" t="s">
        <v>2287</v>
      </c>
      <c r="D428" t="s">
        <v>2288</v>
      </c>
      <c r="E428" t="s">
        <v>1024</v>
      </c>
      <c r="F428" s="11" t="str">
        <f>"dossierComplet['"&amp;meta_dossier_complet[[#This Row],[COD_VAR]]&amp;"'][code_insee]"</f>
        <v>dossierComplet['P13_POP2539_PSEUL'][code_insee]</v>
      </c>
    </row>
    <row r="429" spans="2:6" hidden="1">
      <c r="B429" t="s">
        <v>2289</v>
      </c>
      <c r="C429" t="s">
        <v>2290</v>
      </c>
      <c r="D429" t="s">
        <v>2291</v>
      </c>
      <c r="E429" t="s">
        <v>1024</v>
      </c>
      <c r="F429" s="11" t="str">
        <f>"dossierComplet['"&amp;meta_dossier_complet[[#This Row],[COD_VAR]]&amp;"'][code_insee]"</f>
        <v>dossierComplet['P13_POP4054_PSEUL'][code_insee]</v>
      </c>
    </row>
    <row r="430" spans="2:6" hidden="1">
      <c r="B430" t="s">
        <v>2292</v>
      </c>
      <c r="C430" t="s">
        <v>2293</v>
      </c>
      <c r="D430" t="s">
        <v>2294</v>
      </c>
      <c r="E430" t="s">
        <v>1024</v>
      </c>
      <c r="F430" s="11" t="str">
        <f>"dossierComplet['"&amp;meta_dossier_complet[[#This Row],[COD_VAR]]&amp;"'][code_insee]"</f>
        <v>dossierComplet['P13_POP5564_PSEUL'][code_insee]</v>
      </c>
    </row>
    <row r="431" spans="2:6" hidden="1">
      <c r="B431" t="s">
        <v>2295</v>
      </c>
      <c r="C431" t="s">
        <v>2296</v>
      </c>
      <c r="D431" t="s">
        <v>2297</v>
      </c>
      <c r="E431" t="s">
        <v>1024</v>
      </c>
      <c r="F431" s="11" t="str">
        <f>"dossierComplet['"&amp;meta_dossier_complet[[#This Row],[COD_VAR]]&amp;"'][code_insee]"</f>
        <v>dossierComplet['P13_POP6579_PSEUL'][code_insee]</v>
      </c>
    </row>
    <row r="432" spans="2:6" hidden="1">
      <c r="B432" t="s">
        <v>2298</v>
      </c>
      <c r="C432" t="s">
        <v>2299</v>
      </c>
      <c r="D432" t="s">
        <v>2300</v>
      </c>
      <c r="E432" t="s">
        <v>1024</v>
      </c>
      <c r="F432" s="11" t="str">
        <f>"dossierComplet['"&amp;meta_dossier_complet[[#This Row],[COD_VAR]]&amp;"'][code_insee]"</f>
        <v>dossierComplet['P13_POP80P_PSEUL'][code_insee]</v>
      </c>
    </row>
    <row r="433" spans="2:6" hidden="1">
      <c r="B433" t="s">
        <v>2301</v>
      </c>
      <c r="C433" t="s">
        <v>2302</v>
      </c>
      <c r="D433" t="s">
        <v>2303</v>
      </c>
      <c r="E433" t="s">
        <v>1024</v>
      </c>
      <c r="F433" s="11" t="str">
        <f>"dossierComplet['"&amp;meta_dossier_complet[[#This Row],[COD_VAR]]&amp;"'][code_insee]"</f>
        <v>dossierComplet['P13_POP1519_COUPLE'][code_insee]</v>
      </c>
    </row>
    <row r="434" spans="2:6" hidden="1">
      <c r="B434" t="s">
        <v>2304</v>
      </c>
      <c r="C434" t="s">
        <v>2305</v>
      </c>
      <c r="D434" t="s">
        <v>2306</v>
      </c>
      <c r="E434" t="s">
        <v>1024</v>
      </c>
      <c r="F434" s="11" t="str">
        <f>"dossierComplet['"&amp;meta_dossier_complet[[#This Row],[COD_VAR]]&amp;"'][code_insee]"</f>
        <v>dossierComplet['P13_POP2024_COUPLE'][code_insee]</v>
      </c>
    </row>
    <row r="435" spans="2:6" hidden="1">
      <c r="B435" t="s">
        <v>2307</v>
      </c>
      <c r="C435" t="s">
        <v>2308</v>
      </c>
      <c r="D435" t="s">
        <v>2309</v>
      </c>
      <c r="E435" t="s">
        <v>1024</v>
      </c>
      <c r="F435" s="11" t="str">
        <f>"dossierComplet['"&amp;meta_dossier_complet[[#This Row],[COD_VAR]]&amp;"'][code_insee]"</f>
        <v>dossierComplet['P13_POP2539_COUPLE'][code_insee]</v>
      </c>
    </row>
    <row r="436" spans="2:6" hidden="1">
      <c r="B436" t="s">
        <v>2310</v>
      </c>
      <c r="C436" t="s">
        <v>2311</v>
      </c>
      <c r="D436" t="s">
        <v>2312</v>
      </c>
      <c r="E436" t="s">
        <v>1024</v>
      </c>
      <c r="F436" s="11" t="str">
        <f>"dossierComplet['"&amp;meta_dossier_complet[[#This Row],[COD_VAR]]&amp;"'][code_insee]"</f>
        <v>dossierComplet['P13_POP4054_COUPLE'][code_insee]</v>
      </c>
    </row>
    <row r="437" spans="2:6" hidden="1">
      <c r="B437" t="s">
        <v>2313</v>
      </c>
      <c r="C437" t="s">
        <v>2314</v>
      </c>
      <c r="D437" t="s">
        <v>2315</v>
      </c>
      <c r="E437" t="s">
        <v>1024</v>
      </c>
      <c r="F437" s="11" t="str">
        <f>"dossierComplet['"&amp;meta_dossier_complet[[#This Row],[COD_VAR]]&amp;"'][code_insee]"</f>
        <v>dossierComplet['P13_POP5564_COUPLE'][code_insee]</v>
      </c>
    </row>
    <row r="438" spans="2:6" hidden="1">
      <c r="B438" t="s">
        <v>2316</v>
      </c>
      <c r="C438" t="s">
        <v>2317</v>
      </c>
      <c r="D438" t="s">
        <v>2318</v>
      </c>
      <c r="E438" t="s">
        <v>1024</v>
      </c>
      <c r="F438" s="11" t="str">
        <f>"dossierComplet['"&amp;meta_dossier_complet[[#This Row],[COD_VAR]]&amp;"'][code_insee]"</f>
        <v>dossierComplet['P13_POP6579_COUPLE'][code_insee]</v>
      </c>
    </row>
    <row r="439" spans="2:6" hidden="1">
      <c r="B439" t="s">
        <v>2319</v>
      </c>
      <c r="C439" t="s">
        <v>2320</v>
      </c>
      <c r="D439" t="s">
        <v>2321</v>
      </c>
      <c r="E439" t="s">
        <v>1024</v>
      </c>
      <c r="F439" s="11" t="str">
        <f>"dossierComplet['"&amp;meta_dossier_complet[[#This Row],[COD_VAR]]&amp;"'][code_insee]"</f>
        <v>dossierComplet['P13_POP80P_COUPLE'][code_insee]</v>
      </c>
    </row>
    <row r="440" spans="2:6" hidden="1">
      <c r="B440" t="s">
        <v>2322</v>
      </c>
      <c r="C440" t="s">
        <v>2323</v>
      </c>
      <c r="D440" t="s">
        <v>2324</v>
      </c>
      <c r="E440" t="s">
        <v>1024</v>
      </c>
      <c r="F440" s="11" t="str">
        <f>"dossierComplet['"&amp;meta_dossier_complet[[#This Row],[COD_VAR]]&amp;"'][code_insee]"</f>
        <v>dossierComplet['P13_POP15P_MARIEE'][code_insee]</v>
      </c>
    </row>
    <row r="441" spans="2:6" hidden="1">
      <c r="B441" t="s">
        <v>2325</v>
      </c>
      <c r="C441" t="s">
        <v>2326</v>
      </c>
      <c r="D441" t="s">
        <v>2327</v>
      </c>
      <c r="E441" t="s">
        <v>1024</v>
      </c>
      <c r="F441" s="11" t="str">
        <f>"dossierComplet['"&amp;meta_dossier_complet[[#This Row],[COD_VAR]]&amp;"'][code_insee]"</f>
        <v>dossierComplet['P13_POP15P_NONMARIEE'][code_insee]</v>
      </c>
    </row>
    <row r="442" spans="2:6" hidden="1">
      <c r="B442" t="s">
        <v>2328</v>
      </c>
      <c r="C442" t="s">
        <v>2329</v>
      </c>
      <c r="D442" t="s">
        <v>2330</v>
      </c>
      <c r="E442" t="s">
        <v>1024</v>
      </c>
      <c r="F442" s="11" t="str">
        <f>"dossierComplet['"&amp;meta_dossier_complet[[#This Row],[COD_VAR]]&amp;"'][code_insee]"</f>
        <v>dossierComplet['C13_MEN_CS1'][code_insee]</v>
      </c>
    </row>
    <row r="443" spans="2:6" hidden="1">
      <c r="B443" t="s">
        <v>2331</v>
      </c>
      <c r="C443" t="s">
        <v>2332</v>
      </c>
      <c r="D443" t="s">
        <v>2333</v>
      </c>
      <c r="E443" t="s">
        <v>1024</v>
      </c>
      <c r="F443" s="11" t="str">
        <f>"dossierComplet['"&amp;meta_dossier_complet[[#This Row],[COD_VAR]]&amp;"'][code_insee]"</f>
        <v>dossierComplet['C13_MEN_CS2'][code_insee]</v>
      </c>
    </row>
    <row r="444" spans="2:6" hidden="1">
      <c r="B444" t="s">
        <v>2334</v>
      </c>
      <c r="C444" t="s">
        <v>2335</v>
      </c>
      <c r="D444" t="s">
        <v>2336</v>
      </c>
      <c r="E444" t="s">
        <v>1024</v>
      </c>
      <c r="F444" s="11" t="str">
        <f>"dossierComplet['"&amp;meta_dossier_complet[[#This Row],[COD_VAR]]&amp;"'][code_insee]"</f>
        <v>dossierComplet['C13_MEN_CS3'][code_insee]</v>
      </c>
    </row>
    <row r="445" spans="2:6" hidden="1">
      <c r="B445" t="s">
        <v>2337</v>
      </c>
      <c r="C445" t="s">
        <v>2338</v>
      </c>
      <c r="D445" t="s">
        <v>2339</v>
      </c>
      <c r="E445" t="s">
        <v>1024</v>
      </c>
      <c r="F445" s="11" t="str">
        <f>"dossierComplet['"&amp;meta_dossier_complet[[#This Row],[COD_VAR]]&amp;"'][code_insee]"</f>
        <v>dossierComplet['C13_MEN_CS4'][code_insee]</v>
      </c>
    </row>
    <row r="446" spans="2:6" hidden="1">
      <c r="B446" t="s">
        <v>2340</v>
      </c>
      <c r="C446" t="s">
        <v>2341</v>
      </c>
      <c r="D446" t="s">
        <v>2342</v>
      </c>
      <c r="E446" t="s">
        <v>1024</v>
      </c>
      <c r="F446" s="11" t="str">
        <f>"dossierComplet['"&amp;meta_dossier_complet[[#This Row],[COD_VAR]]&amp;"'][code_insee]"</f>
        <v>dossierComplet['C13_MEN_CS5'][code_insee]</v>
      </c>
    </row>
    <row r="447" spans="2:6" hidden="1">
      <c r="B447" t="s">
        <v>2343</v>
      </c>
      <c r="C447" t="s">
        <v>2344</v>
      </c>
      <c r="D447" t="s">
        <v>2345</v>
      </c>
      <c r="E447" t="s">
        <v>1024</v>
      </c>
      <c r="F447" s="11" t="str">
        <f>"dossierComplet['"&amp;meta_dossier_complet[[#This Row],[COD_VAR]]&amp;"'][code_insee]"</f>
        <v>dossierComplet['C13_MEN_CS6'][code_insee]</v>
      </c>
    </row>
    <row r="448" spans="2:6" hidden="1">
      <c r="B448" t="s">
        <v>2346</v>
      </c>
      <c r="C448" t="s">
        <v>2347</v>
      </c>
      <c r="D448" t="s">
        <v>2348</v>
      </c>
      <c r="E448" t="s">
        <v>1024</v>
      </c>
      <c r="F448" s="11" t="str">
        <f>"dossierComplet['"&amp;meta_dossier_complet[[#This Row],[COD_VAR]]&amp;"'][code_insee]"</f>
        <v>dossierComplet['C13_MEN_CS7'][code_insee]</v>
      </c>
    </row>
    <row r="449" spans="2:6" hidden="1">
      <c r="B449" t="s">
        <v>2349</v>
      </c>
      <c r="C449" t="s">
        <v>2350</v>
      </c>
      <c r="D449" t="s">
        <v>2351</v>
      </c>
      <c r="E449" t="s">
        <v>1024</v>
      </c>
      <c r="F449" s="11" t="str">
        <f>"dossierComplet['"&amp;meta_dossier_complet[[#This Row],[COD_VAR]]&amp;"'][code_insee]"</f>
        <v>dossierComplet['C13_MEN_CS8'][code_insee]</v>
      </c>
    </row>
    <row r="450" spans="2:6" hidden="1">
      <c r="B450" t="s">
        <v>2352</v>
      </c>
      <c r="C450" t="s">
        <v>2353</v>
      </c>
      <c r="D450" t="s">
        <v>2354</v>
      </c>
      <c r="E450" t="s">
        <v>1024</v>
      </c>
      <c r="F450" s="11" t="str">
        <f>"dossierComplet['"&amp;meta_dossier_complet[[#This Row],[COD_VAR]]&amp;"'][code_insee]"</f>
        <v>dossierComplet['C13_PMEN_CS1'][code_insee]</v>
      </c>
    </row>
    <row r="451" spans="2:6" hidden="1">
      <c r="B451" t="s">
        <v>2355</v>
      </c>
      <c r="C451" t="s">
        <v>2356</v>
      </c>
      <c r="D451" t="s">
        <v>2357</v>
      </c>
      <c r="E451" t="s">
        <v>1024</v>
      </c>
      <c r="F451" s="11" t="str">
        <f>"dossierComplet['"&amp;meta_dossier_complet[[#This Row],[COD_VAR]]&amp;"'][code_insee]"</f>
        <v>dossierComplet['C13_PMEN_CS2'][code_insee]</v>
      </c>
    </row>
    <row r="452" spans="2:6" hidden="1">
      <c r="B452" t="s">
        <v>2358</v>
      </c>
      <c r="C452" t="s">
        <v>2359</v>
      </c>
      <c r="D452" t="s">
        <v>2360</v>
      </c>
      <c r="E452" t="s">
        <v>1024</v>
      </c>
      <c r="F452" s="11" t="str">
        <f>"dossierComplet['"&amp;meta_dossier_complet[[#This Row],[COD_VAR]]&amp;"'][code_insee]"</f>
        <v>dossierComplet['C13_PMEN_CS3'][code_insee]</v>
      </c>
    </row>
    <row r="453" spans="2:6" hidden="1">
      <c r="B453" t="s">
        <v>2361</v>
      </c>
      <c r="C453" t="s">
        <v>2362</v>
      </c>
      <c r="D453" t="s">
        <v>2363</v>
      </c>
      <c r="E453" t="s">
        <v>1024</v>
      </c>
      <c r="F453" s="11" t="str">
        <f>"dossierComplet['"&amp;meta_dossier_complet[[#This Row],[COD_VAR]]&amp;"'][code_insee]"</f>
        <v>dossierComplet['C13_PMEN_CS4'][code_insee]</v>
      </c>
    </row>
    <row r="454" spans="2:6" hidden="1">
      <c r="B454" t="s">
        <v>2364</v>
      </c>
      <c r="C454" t="s">
        <v>2365</v>
      </c>
      <c r="D454" t="s">
        <v>2366</v>
      </c>
      <c r="E454" t="s">
        <v>1024</v>
      </c>
      <c r="F454" s="11" t="str">
        <f>"dossierComplet['"&amp;meta_dossier_complet[[#This Row],[COD_VAR]]&amp;"'][code_insee]"</f>
        <v>dossierComplet['C13_PMEN_CS5'][code_insee]</v>
      </c>
    </row>
    <row r="455" spans="2:6" hidden="1">
      <c r="B455" t="s">
        <v>2367</v>
      </c>
      <c r="C455" t="s">
        <v>2368</v>
      </c>
      <c r="D455" t="s">
        <v>2369</v>
      </c>
      <c r="E455" t="s">
        <v>1024</v>
      </c>
      <c r="F455" s="11" t="str">
        <f>"dossierComplet['"&amp;meta_dossier_complet[[#This Row],[COD_VAR]]&amp;"'][code_insee]"</f>
        <v>dossierComplet['C13_PMEN_CS6'][code_insee]</v>
      </c>
    </row>
    <row r="456" spans="2:6" hidden="1">
      <c r="B456" t="s">
        <v>2370</v>
      </c>
      <c r="C456" t="s">
        <v>2371</v>
      </c>
      <c r="D456" t="s">
        <v>2372</v>
      </c>
      <c r="E456" t="s">
        <v>1024</v>
      </c>
      <c r="F456" s="11" t="str">
        <f>"dossierComplet['"&amp;meta_dossier_complet[[#This Row],[COD_VAR]]&amp;"'][code_insee]"</f>
        <v>dossierComplet['C13_PMEN_CS7'][code_insee]</v>
      </c>
    </row>
    <row r="457" spans="2:6" hidden="1">
      <c r="B457" t="s">
        <v>2373</v>
      </c>
      <c r="C457" t="s">
        <v>2374</v>
      </c>
      <c r="D457" t="s">
        <v>2375</v>
      </c>
      <c r="E457" t="s">
        <v>1024</v>
      </c>
      <c r="F457" s="11" t="str">
        <f>"dossierComplet['"&amp;meta_dossier_complet[[#This Row],[COD_VAR]]&amp;"'][code_insee]"</f>
        <v>dossierComplet['C13_PMEN_CS8'][code_insee]</v>
      </c>
    </row>
    <row r="458" spans="2:6" hidden="1">
      <c r="B458" t="s">
        <v>2376</v>
      </c>
      <c r="C458" t="s">
        <v>2377</v>
      </c>
      <c r="D458" t="s">
        <v>2378</v>
      </c>
      <c r="E458" t="s">
        <v>1024</v>
      </c>
      <c r="F458" s="11" t="str">
        <f>"dossierComplet['"&amp;meta_dossier_complet[[#This Row],[COD_VAR]]&amp;"'][code_insee]"</f>
        <v>dossierComplet['C13_FAM'][code_insee]</v>
      </c>
    </row>
    <row r="459" spans="2:6" hidden="1">
      <c r="B459" t="s">
        <v>2379</v>
      </c>
      <c r="C459" t="s">
        <v>2380</v>
      </c>
      <c r="D459" t="s">
        <v>2381</v>
      </c>
      <c r="E459" t="s">
        <v>1024</v>
      </c>
      <c r="F459" s="11" t="str">
        <f>"dossierComplet['"&amp;meta_dossier_complet[[#This Row],[COD_VAR]]&amp;"'][code_insee]"</f>
        <v>dossierComplet['C13_COUPAENF'][code_insee]</v>
      </c>
    </row>
    <row r="460" spans="2:6" hidden="1">
      <c r="B460" t="s">
        <v>2382</v>
      </c>
      <c r="C460" t="s">
        <v>2383</v>
      </c>
      <c r="D460" t="s">
        <v>2384</v>
      </c>
      <c r="E460" t="s">
        <v>1024</v>
      </c>
      <c r="F460" s="11" t="str">
        <f>"dossierComplet['"&amp;meta_dossier_complet[[#This Row],[COD_VAR]]&amp;"'][code_insee]"</f>
        <v>dossierComplet['C13_FAMMONO'][code_insee]</v>
      </c>
    </row>
    <row r="461" spans="2:6" hidden="1">
      <c r="B461" t="s">
        <v>2385</v>
      </c>
      <c r="C461" t="s">
        <v>2386</v>
      </c>
      <c r="D461" t="s">
        <v>2387</v>
      </c>
      <c r="E461" t="s">
        <v>1024</v>
      </c>
      <c r="F461" s="11" t="str">
        <f>"dossierComplet['"&amp;meta_dossier_complet[[#This Row],[COD_VAR]]&amp;"'][code_insee]"</f>
        <v>dossierComplet['C13_HMONO'][code_insee]</v>
      </c>
    </row>
    <row r="462" spans="2:6" hidden="1">
      <c r="B462" t="s">
        <v>2388</v>
      </c>
      <c r="C462" t="s">
        <v>2389</v>
      </c>
      <c r="D462" t="s">
        <v>2390</v>
      </c>
      <c r="E462" t="s">
        <v>1024</v>
      </c>
      <c r="F462" s="11" t="str">
        <f>"dossierComplet['"&amp;meta_dossier_complet[[#This Row],[COD_VAR]]&amp;"'][code_insee]"</f>
        <v>dossierComplet['C13_FMONO'][code_insee]</v>
      </c>
    </row>
    <row r="463" spans="2:6" hidden="1">
      <c r="B463" t="s">
        <v>2391</v>
      </c>
      <c r="C463" t="s">
        <v>2392</v>
      </c>
      <c r="D463" t="s">
        <v>2393</v>
      </c>
      <c r="E463" t="s">
        <v>1024</v>
      </c>
      <c r="F463" s="11" t="str">
        <f>"dossierComplet['"&amp;meta_dossier_complet[[#This Row],[COD_VAR]]&amp;"'][code_insee]"</f>
        <v>dossierComplet['C13_COUPSENF'][code_insee]</v>
      </c>
    </row>
    <row r="464" spans="2:6" hidden="1">
      <c r="B464" t="s">
        <v>2394</v>
      </c>
      <c r="C464" t="s">
        <v>2395</v>
      </c>
      <c r="D464" t="s">
        <v>2396</v>
      </c>
      <c r="E464" t="s">
        <v>1024</v>
      </c>
      <c r="F464" s="11" t="str">
        <f>"dossierComplet['"&amp;meta_dossier_complet[[#This Row],[COD_VAR]]&amp;"'][code_insee]"</f>
        <v>dossierComplet['C13_NE24F0'][code_insee]</v>
      </c>
    </row>
    <row r="465" spans="1:6" hidden="1">
      <c r="B465" t="s">
        <v>2397</v>
      </c>
      <c r="C465" t="s">
        <v>2398</v>
      </c>
      <c r="D465" t="s">
        <v>2399</v>
      </c>
      <c r="E465" t="s">
        <v>1024</v>
      </c>
      <c r="F465" s="11" t="str">
        <f>"dossierComplet['"&amp;meta_dossier_complet[[#This Row],[COD_VAR]]&amp;"'][code_insee]"</f>
        <v>dossierComplet['C13_NE24F1'][code_insee]</v>
      </c>
    </row>
    <row r="466" spans="1:6" hidden="1">
      <c r="B466" t="s">
        <v>2400</v>
      </c>
      <c r="C466" t="s">
        <v>2401</v>
      </c>
      <c r="D466" t="s">
        <v>2402</v>
      </c>
      <c r="E466" t="s">
        <v>1024</v>
      </c>
      <c r="F466" s="11" t="str">
        <f>"dossierComplet['"&amp;meta_dossier_complet[[#This Row],[COD_VAR]]&amp;"'][code_insee]"</f>
        <v>dossierComplet['C13_NE24F2'][code_insee]</v>
      </c>
    </row>
    <row r="467" spans="1:6" hidden="1">
      <c r="B467" t="s">
        <v>2403</v>
      </c>
      <c r="C467" t="s">
        <v>2404</v>
      </c>
      <c r="D467" t="s">
        <v>2405</v>
      </c>
      <c r="E467" t="s">
        <v>1024</v>
      </c>
      <c r="F467" s="11" t="str">
        <f>"dossierComplet['"&amp;meta_dossier_complet[[#This Row],[COD_VAR]]&amp;"'][code_insee]"</f>
        <v>dossierComplet['C13_NE24F3'][code_insee]</v>
      </c>
    </row>
    <row r="468" spans="1:6" hidden="1">
      <c r="B468" t="s">
        <v>2406</v>
      </c>
      <c r="C468" t="s">
        <v>2407</v>
      </c>
      <c r="D468" t="s">
        <v>2408</v>
      </c>
      <c r="E468" t="s">
        <v>1024</v>
      </c>
      <c r="F468" s="11" t="str">
        <f>"dossierComplet['"&amp;meta_dossier_complet[[#This Row],[COD_VAR]]&amp;"'][code_insee]"</f>
        <v>dossierComplet['C13_NE24F4P'][code_insee]</v>
      </c>
    </row>
    <row r="469" spans="1:6">
      <c r="A469" s="9" t="s">
        <v>6551</v>
      </c>
      <c r="B469" t="s">
        <v>704</v>
      </c>
      <c r="C469" t="s">
        <v>2409</v>
      </c>
      <c r="D469" t="s">
        <v>705</v>
      </c>
      <c r="E469" t="s">
        <v>1024</v>
      </c>
      <c r="F469" s="11" t="str">
        <f>"dossierComplet['"&amp;meta_dossier_complet[[#This Row],[COD_VAR]]&amp;"'][code_insee]"</f>
        <v>dossierComplet['C08_MEN'][code_insee]</v>
      </c>
    </row>
    <row r="470" spans="1:6" hidden="1">
      <c r="B470" t="s">
        <v>2410</v>
      </c>
      <c r="C470" t="s">
        <v>2411</v>
      </c>
      <c r="D470" t="s">
        <v>2412</v>
      </c>
      <c r="E470" t="s">
        <v>1024</v>
      </c>
      <c r="F470" s="11" t="str">
        <f>"dossierComplet['"&amp;meta_dossier_complet[[#This Row],[COD_VAR]]&amp;"'][code_insee]"</f>
        <v>dossierComplet['C08_MENPSEUL'][code_insee]</v>
      </c>
    </row>
    <row r="471" spans="1:6" hidden="1">
      <c r="B471" t="s">
        <v>2413</v>
      </c>
      <c r="C471" t="s">
        <v>2414</v>
      </c>
      <c r="D471" t="s">
        <v>2415</v>
      </c>
      <c r="E471" t="s">
        <v>1024</v>
      </c>
      <c r="F471" s="11" t="str">
        <f>"dossierComplet['"&amp;meta_dossier_complet[[#This Row],[COD_VAR]]&amp;"'][code_insee]"</f>
        <v>dossierComplet['C08_MENHSEUL'][code_insee]</v>
      </c>
    </row>
    <row r="472" spans="1:6" hidden="1">
      <c r="B472" t="s">
        <v>2416</v>
      </c>
      <c r="C472" t="s">
        <v>2417</v>
      </c>
      <c r="D472" t="s">
        <v>2418</v>
      </c>
      <c r="E472" t="s">
        <v>1024</v>
      </c>
      <c r="F472" s="11" t="str">
        <f>"dossierComplet['"&amp;meta_dossier_complet[[#This Row],[COD_VAR]]&amp;"'][code_insee]"</f>
        <v>dossierComplet['C08_MENFSEUL'][code_insee]</v>
      </c>
    </row>
    <row r="473" spans="1:6" hidden="1">
      <c r="B473" t="s">
        <v>2419</v>
      </c>
      <c r="C473" t="s">
        <v>2420</v>
      </c>
      <c r="D473" t="s">
        <v>2421</v>
      </c>
      <c r="E473" t="s">
        <v>1024</v>
      </c>
      <c r="F473" s="11" t="str">
        <f>"dossierComplet['"&amp;meta_dossier_complet[[#This Row],[COD_VAR]]&amp;"'][code_insee]"</f>
        <v>dossierComplet['C08_MENSFAM'][code_insee]</v>
      </c>
    </row>
    <row r="474" spans="1:6" hidden="1">
      <c r="B474" t="s">
        <v>2422</v>
      </c>
      <c r="C474" t="s">
        <v>2423</v>
      </c>
      <c r="D474" t="s">
        <v>2424</v>
      </c>
      <c r="E474" t="s">
        <v>1024</v>
      </c>
      <c r="F474" s="11" t="str">
        <f>"dossierComplet['"&amp;meta_dossier_complet[[#This Row],[COD_VAR]]&amp;"'][code_insee]"</f>
        <v>dossierComplet['C08_MENFAM'][code_insee]</v>
      </c>
    </row>
    <row r="475" spans="1:6" hidden="1">
      <c r="B475" t="s">
        <v>2425</v>
      </c>
      <c r="C475" t="s">
        <v>2426</v>
      </c>
      <c r="D475" t="s">
        <v>2427</v>
      </c>
      <c r="E475" t="s">
        <v>1024</v>
      </c>
      <c r="F475" s="11" t="str">
        <f>"dossierComplet['"&amp;meta_dossier_complet[[#This Row],[COD_VAR]]&amp;"'][code_insee]"</f>
        <v>dossierComplet['C08_MENCOUPSENF'][code_insee]</v>
      </c>
    </row>
    <row r="476" spans="1:6" hidden="1">
      <c r="B476" t="s">
        <v>2428</v>
      </c>
      <c r="C476" t="s">
        <v>2429</v>
      </c>
      <c r="D476" t="s">
        <v>2430</v>
      </c>
      <c r="E476" t="s">
        <v>1024</v>
      </c>
      <c r="F476" s="11" t="str">
        <f>"dossierComplet['"&amp;meta_dossier_complet[[#This Row],[COD_VAR]]&amp;"'][code_insee]"</f>
        <v>dossierComplet['C08_MENCOUPAENF'][code_insee]</v>
      </c>
    </row>
    <row r="477" spans="1:6" hidden="1">
      <c r="B477" t="s">
        <v>2431</v>
      </c>
      <c r="C477" t="s">
        <v>2432</v>
      </c>
      <c r="D477" t="s">
        <v>2433</v>
      </c>
      <c r="E477" t="s">
        <v>1024</v>
      </c>
      <c r="F477" s="11" t="str">
        <f>"dossierComplet['"&amp;meta_dossier_complet[[#This Row],[COD_VAR]]&amp;"'][code_insee]"</f>
        <v>dossierComplet['C08_MENFAMMONO'][code_insee]</v>
      </c>
    </row>
    <row r="478" spans="1:6">
      <c r="A478" s="9" t="s">
        <v>6551</v>
      </c>
      <c r="B478" t="s">
        <v>710</v>
      </c>
      <c r="C478" t="s">
        <v>2434</v>
      </c>
      <c r="D478" t="s">
        <v>711</v>
      </c>
      <c r="E478" t="s">
        <v>1024</v>
      </c>
      <c r="F478" s="11" t="str">
        <f>"dossierComplet['"&amp;meta_dossier_complet[[#This Row],[COD_VAR]]&amp;"'][code_insee]"</f>
        <v>dossierComplet['C08_PMEN'][code_insee]</v>
      </c>
    </row>
    <row r="479" spans="1:6" hidden="1">
      <c r="B479" t="s">
        <v>2435</v>
      </c>
      <c r="C479" t="s">
        <v>2436</v>
      </c>
      <c r="D479" t="s">
        <v>2437</v>
      </c>
      <c r="E479" t="s">
        <v>1024</v>
      </c>
      <c r="F479" s="11" t="str">
        <f>"dossierComplet['"&amp;meta_dossier_complet[[#This Row],[COD_VAR]]&amp;"'][code_insee]"</f>
        <v>dossierComplet['C08_PMEN_MENPSEUL'][code_insee]</v>
      </c>
    </row>
    <row r="480" spans="1:6" hidden="1">
      <c r="B480" t="s">
        <v>2438</v>
      </c>
      <c r="C480" t="s">
        <v>2439</v>
      </c>
      <c r="D480" t="s">
        <v>2440</v>
      </c>
      <c r="E480" t="s">
        <v>1024</v>
      </c>
      <c r="F480" s="11" t="str">
        <f>"dossierComplet['"&amp;meta_dossier_complet[[#This Row],[COD_VAR]]&amp;"'][code_insee]"</f>
        <v>dossierComplet['C08_PMEN_MENHSEUL'][code_insee]</v>
      </c>
    </row>
    <row r="481" spans="2:6" hidden="1">
      <c r="B481" t="s">
        <v>2441</v>
      </c>
      <c r="C481" t="s">
        <v>2442</v>
      </c>
      <c r="D481" t="s">
        <v>2443</v>
      </c>
      <c r="E481" t="s">
        <v>1024</v>
      </c>
      <c r="F481" s="11" t="str">
        <f>"dossierComplet['"&amp;meta_dossier_complet[[#This Row],[COD_VAR]]&amp;"'][code_insee]"</f>
        <v>dossierComplet['C08_PMEN_MENFSEUL'][code_insee]</v>
      </c>
    </row>
    <row r="482" spans="2:6" hidden="1">
      <c r="B482" t="s">
        <v>2444</v>
      </c>
      <c r="C482" t="s">
        <v>2445</v>
      </c>
      <c r="D482" t="s">
        <v>2446</v>
      </c>
      <c r="E482" t="s">
        <v>1024</v>
      </c>
      <c r="F482" s="11" t="str">
        <f>"dossierComplet['"&amp;meta_dossier_complet[[#This Row],[COD_VAR]]&amp;"'][code_insee]"</f>
        <v>dossierComplet['C08_PMEN_MENSFAM'][code_insee]</v>
      </c>
    </row>
    <row r="483" spans="2:6" hidden="1">
      <c r="B483" t="s">
        <v>2447</v>
      </c>
      <c r="C483" t="s">
        <v>2448</v>
      </c>
      <c r="D483" t="s">
        <v>2449</v>
      </c>
      <c r="E483" t="s">
        <v>1024</v>
      </c>
      <c r="F483" s="11" t="str">
        <f>"dossierComplet['"&amp;meta_dossier_complet[[#This Row],[COD_VAR]]&amp;"'][code_insee]"</f>
        <v>dossierComplet['C08_PMEN_MENFAM'][code_insee]</v>
      </c>
    </row>
    <row r="484" spans="2:6" hidden="1">
      <c r="B484" t="s">
        <v>2450</v>
      </c>
      <c r="C484" t="s">
        <v>2451</v>
      </c>
      <c r="D484" t="s">
        <v>2452</v>
      </c>
      <c r="E484" t="s">
        <v>1024</v>
      </c>
      <c r="F484" s="11" t="str">
        <f>"dossierComplet['"&amp;meta_dossier_complet[[#This Row],[COD_VAR]]&amp;"'][code_insee]"</f>
        <v>dossierComplet['C08_PMEN_MENCOUPSENF'][code_insee]</v>
      </c>
    </row>
    <row r="485" spans="2:6" hidden="1">
      <c r="B485" t="s">
        <v>2453</v>
      </c>
      <c r="C485" t="s">
        <v>2454</v>
      </c>
      <c r="D485" t="s">
        <v>2455</v>
      </c>
      <c r="E485" t="s">
        <v>1024</v>
      </c>
      <c r="F485" s="11" t="str">
        <f>"dossierComplet['"&amp;meta_dossier_complet[[#This Row],[COD_VAR]]&amp;"'][code_insee]"</f>
        <v>dossierComplet['C08_PMEN_MENCOUPAENF'][code_insee]</v>
      </c>
    </row>
    <row r="486" spans="2:6" hidden="1">
      <c r="B486" t="s">
        <v>2456</v>
      </c>
      <c r="C486" t="s">
        <v>2457</v>
      </c>
      <c r="D486" t="s">
        <v>2458</v>
      </c>
      <c r="E486" t="s">
        <v>1024</v>
      </c>
      <c r="F486" s="11" t="str">
        <f>"dossierComplet['"&amp;meta_dossier_complet[[#This Row],[COD_VAR]]&amp;"'][code_insee]"</f>
        <v>dossierComplet['C08_PMEN_MENFAMMONO'][code_insee]</v>
      </c>
    </row>
    <row r="487" spans="2:6" hidden="1">
      <c r="B487" t="s">
        <v>2459</v>
      </c>
      <c r="C487" t="s">
        <v>2460</v>
      </c>
      <c r="D487" t="s">
        <v>1791</v>
      </c>
      <c r="E487" t="s">
        <v>1024</v>
      </c>
      <c r="F487" s="11" t="str">
        <f>"dossierComplet['"&amp;meta_dossier_complet[[#This Row],[COD_VAR]]&amp;"'][code_insee]"</f>
        <v>dossierComplet['P08_POP15P'][code_insee]</v>
      </c>
    </row>
    <row r="488" spans="2:6" hidden="1">
      <c r="B488" t="s">
        <v>2461</v>
      </c>
      <c r="C488" t="s">
        <v>2462</v>
      </c>
      <c r="D488" t="s">
        <v>2463</v>
      </c>
      <c r="E488" t="s">
        <v>1024</v>
      </c>
      <c r="F488" s="11" t="str">
        <f>"dossierComplet['"&amp;meta_dossier_complet[[#This Row],[COD_VAR]]&amp;"'][code_insee]"</f>
        <v>dossierComplet['P08_POP1519'][code_insee]</v>
      </c>
    </row>
    <row r="489" spans="2:6" hidden="1">
      <c r="B489" t="s">
        <v>2464</v>
      </c>
      <c r="C489" t="s">
        <v>2465</v>
      </c>
      <c r="D489" t="s">
        <v>2466</v>
      </c>
      <c r="E489" t="s">
        <v>1024</v>
      </c>
      <c r="F489" s="11" t="str">
        <f>"dossierComplet['"&amp;meta_dossier_complet[[#This Row],[COD_VAR]]&amp;"'][code_insee]"</f>
        <v>dossierComplet['P08_POP2024'][code_insee]</v>
      </c>
    </row>
    <row r="490" spans="2:6" hidden="1">
      <c r="B490" t="s">
        <v>2467</v>
      </c>
      <c r="C490" t="s">
        <v>2468</v>
      </c>
      <c r="D490" t="s">
        <v>2469</v>
      </c>
      <c r="E490" t="s">
        <v>1024</v>
      </c>
      <c r="F490" s="11" t="str">
        <f>"dossierComplet['"&amp;meta_dossier_complet[[#This Row],[COD_VAR]]&amp;"'][code_insee]"</f>
        <v>dossierComplet['P08_POP2539'][code_insee]</v>
      </c>
    </row>
    <row r="491" spans="2:6" hidden="1">
      <c r="B491" t="s">
        <v>2470</v>
      </c>
      <c r="C491" t="s">
        <v>2471</v>
      </c>
      <c r="D491" t="s">
        <v>2472</v>
      </c>
      <c r="E491" t="s">
        <v>1024</v>
      </c>
      <c r="F491" s="11" t="str">
        <f>"dossierComplet['"&amp;meta_dossier_complet[[#This Row],[COD_VAR]]&amp;"'][code_insee]"</f>
        <v>dossierComplet['P08_POP4054'][code_insee]</v>
      </c>
    </row>
    <row r="492" spans="2:6" hidden="1">
      <c r="B492" t="s">
        <v>2473</v>
      </c>
      <c r="C492" t="s">
        <v>2474</v>
      </c>
      <c r="D492" t="s">
        <v>2475</v>
      </c>
      <c r="E492" t="s">
        <v>1024</v>
      </c>
      <c r="F492" s="11" t="str">
        <f>"dossierComplet['"&amp;meta_dossier_complet[[#This Row],[COD_VAR]]&amp;"'][code_insee]"</f>
        <v>dossierComplet['P08_POP5564'][code_insee]</v>
      </c>
    </row>
    <row r="493" spans="2:6" hidden="1">
      <c r="B493" t="s">
        <v>2476</v>
      </c>
      <c r="C493" t="s">
        <v>2477</v>
      </c>
      <c r="D493" t="s">
        <v>2478</v>
      </c>
      <c r="E493" t="s">
        <v>1024</v>
      </c>
      <c r="F493" s="11" t="str">
        <f>"dossierComplet['"&amp;meta_dossier_complet[[#This Row],[COD_VAR]]&amp;"'][code_insee]"</f>
        <v>dossierComplet['P08_POP6579'][code_insee]</v>
      </c>
    </row>
    <row r="494" spans="2:6" hidden="1">
      <c r="B494" t="s">
        <v>2479</v>
      </c>
      <c r="C494" t="s">
        <v>2480</v>
      </c>
      <c r="D494" t="s">
        <v>2481</v>
      </c>
      <c r="E494" t="s">
        <v>1024</v>
      </c>
      <c r="F494" s="11" t="str">
        <f>"dossierComplet['"&amp;meta_dossier_complet[[#This Row],[COD_VAR]]&amp;"'][code_insee]"</f>
        <v>dossierComplet['P08_POP80P'][code_insee]</v>
      </c>
    </row>
    <row r="495" spans="2:6" hidden="1">
      <c r="B495" t="s">
        <v>2482</v>
      </c>
      <c r="C495" t="s">
        <v>2483</v>
      </c>
      <c r="D495" t="s">
        <v>2484</v>
      </c>
      <c r="E495" t="s">
        <v>1024</v>
      </c>
      <c r="F495" s="11" t="str">
        <f>"dossierComplet['"&amp;meta_dossier_complet[[#This Row],[COD_VAR]]&amp;"'][code_insee]"</f>
        <v>dossierComplet['P08_POPMEN1519'][code_insee]</v>
      </c>
    </row>
    <row r="496" spans="2:6" hidden="1">
      <c r="B496" t="s">
        <v>2485</v>
      </c>
      <c r="C496" t="s">
        <v>2486</v>
      </c>
      <c r="D496" t="s">
        <v>2487</v>
      </c>
      <c r="E496" t="s">
        <v>1024</v>
      </c>
      <c r="F496" s="11" t="str">
        <f>"dossierComplet['"&amp;meta_dossier_complet[[#This Row],[COD_VAR]]&amp;"'][code_insee]"</f>
        <v>dossierComplet['P08_POPMEN2024'][code_insee]</v>
      </c>
    </row>
    <row r="497" spans="2:6" hidden="1">
      <c r="B497" t="s">
        <v>2488</v>
      </c>
      <c r="C497" t="s">
        <v>2489</v>
      </c>
      <c r="D497" t="s">
        <v>2490</v>
      </c>
      <c r="E497" t="s">
        <v>1024</v>
      </c>
      <c r="F497" s="11" t="str">
        <f>"dossierComplet['"&amp;meta_dossier_complet[[#This Row],[COD_VAR]]&amp;"'][code_insee]"</f>
        <v>dossierComplet['P08_POPMEN2539'][code_insee]</v>
      </c>
    </row>
    <row r="498" spans="2:6" hidden="1">
      <c r="B498" t="s">
        <v>2491</v>
      </c>
      <c r="C498" t="s">
        <v>2492</v>
      </c>
      <c r="D498" t="s">
        <v>2493</v>
      </c>
      <c r="E498" t="s">
        <v>1024</v>
      </c>
      <c r="F498" s="11" t="str">
        <f>"dossierComplet['"&amp;meta_dossier_complet[[#This Row],[COD_VAR]]&amp;"'][code_insee]"</f>
        <v>dossierComplet['P08_POPMEN4054'][code_insee]</v>
      </c>
    </row>
    <row r="499" spans="2:6" hidden="1">
      <c r="B499" t="s">
        <v>2494</v>
      </c>
      <c r="C499" t="s">
        <v>2495</v>
      </c>
      <c r="D499" t="s">
        <v>2496</v>
      </c>
      <c r="E499" t="s">
        <v>1024</v>
      </c>
      <c r="F499" s="11" t="str">
        <f>"dossierComplet['"&amp;meta_dossier_complet[[#This Row],[COD_VAR]]&amp;"'][code_insee]"</f>
        <v>dossierComplet['P08_POPMEN5564'][code_insee]</v>
      </c>
    </row>
    <row r="500" spans="2:6" hidden="1">
      <c r="B500" t="s">
        <v>2497</v>
      </c>
      <c r="C500" t="s">
        <v>2498</v>
      </c>
      <c r="D500" t="s">
        <v>2499</v>
      </c>
      <c r="E500" t="s">
        <v>1024</v>
      </c>
      <c r="F500" s="11" t="str">
        <f>"dossierComplet['"&amp;meta_dossier_complet[[#This Row],[COD_VAR]]&amp;"'][code_insee]"</f>
        <v>dossierComplet['P08_POPMEN6579'][code_insee]</v>
      </c>
    </row>
    <row r="501" spans="2:6" hidden="1">
      <c r="B501" t="s">
        <v>2500</v>
      </c>
      <c r="C501" t="s">
        <v>2501</v>
      </c>
      <c r="D501" t="s">
        <v>2502</v>
      </c>
      <c r="E501" t="s">
        <v>1024</v>
      </c>
      <c r="F501" s="11" t="str">
        <f>"dossierComplet['"&amp;meta_dossier_complet[[#This Row],[COD_VAR]]&amp;"'][code_insee]"</f>
        <v>dossierComplet['P08_POPMEN80P'][code_insee]</v>
      </c>
    </row>
    <row r="502" spans="2:6" hidden="1">
      <c r="B502" t="s">
        <v>2503</v>
      </c>
      <c r="C502" t="s">
        <v>2504</v>
      </c>
      <c r="D502" t="s">
        <v>2505</v>
      </c>
      <c r="E502" t="s">
        <v>1024</v>
      </c>
      <c r="F502" s="11" t="str">
        <f>"dossierComplet['"&amp;meta_dossier_complet[[#This Row],[COD_VAR]]&amp;"'][code_insee]"</f>
        <v>dossierComplet['P08_POP1519_PSEUL'][code_insee]</v>
      </c>
    </row>
    <row r="503" spans="2:6" hidden="1">
      <c r="B503" t="s">
        <v>2506</v>
      </c>
      <c r="C503" t="s">
        <v>2507</v>
      </c>
      <c r="D503" t="s">
        <v>2508</v>
      </c>
      <c r="E503" t="s">
        <v>1024</v>
      </c>
      <c r="F503" s="11" t="str">
        <f>"dossierComplet['"&amp;meta_dossier_complet[[#This Row],[COD_VAR]]&amp;"'][code_insee]"</f>
        <v>dossierComplet['P08_POP2024_PSEUL'][code_insee]</v>
      </c>
    </row>
    <row r="504" spans="2:6" hidden="1">
      <c r="B504" t="s">
        <v>2509</v>
      </c>
      <c r="C504" t="s">
        <v>2510</v>
      </c>
      <c r="D504" t="s">
        <v>2511</v>
      </c>
      <c r="E504" t="s">
        <v>1024</v>
      </c>
      <c r="F504" s="11" t="str">
        <f>"dossierComplet['"&amp;meta_dossier_complet[[#This Row],[COD_VAR]]&amp;"'][code_insee]"</f>
        <v>dossierComplet['P08_POP2539_PSEUL'][code_insee]</v>
      </c>
    </row>
    <row r="505" spans="2:6" hidden="1">
      <c r="B505" t="s">
        <v>2512</v>
      </c>
      <c r="C505" t="s">
        <v>2513</v>
      </c>
      <c r="D505" t="s">
        <v>2514</v>
      </c>
      <c r="E505" t="s">
        <v>1024</v>
      </c>
      <c r="F505" s="11" t="str">
        <f>"dossierComplet['"&amp;meta_dossier_complet[[#This Row],[COD_VAR]]&amp;"'][code_insee]"</f>
        <v>dossierComplet['P08_POP4054_PSEUL'][code_insee]</v>
      </c>
    </row>
    <row r="506" spans="2:6" hidden="1">
      <c r="B506" t="s">
        <v>2515</v>
      </c>
      <c r="C506" t="s">
        <v>2516</v>
      </c>
      <c r="D506" t="s">
        <v>2517</v>
      </c>
      <c r="E506" t="s">
        <v>1024</v>
      </c>
      <c r="F506" s="11" t="str">
        <f>"dossierComplet['"&amp;meta_dossier_complet[[#This Row],[COD_VAR]]&amp;"'][code_insee]"</f>
        <v>dossierComplet['P08_POP5564_PSEUL'][code_insee]</v>
      </c>
    </row>
    <row r="507" spans="2:6" hidden="1">
      <c r="B507" t="s">
        <v>2518</v>
      </c>
      <c r="C507" t="s">
        <v>2519</v>
      </c>
      <c r="D507" t="s">
        <v>2520</v>
      </c>
      <c r="E507" t="s">
        <v>1024</v>
      </c>
      <c r="F507" s="11" t="str">
        <f>"dossierComplet['"&amp;meta_dossier_complet[[#This Row],[COD_VAR]]&amp;"'][code_insee]"</f>
        <v>dossierComplet['P08_POP6579_PSEUL'][code_insee]</v>
      </c>
    </row>
    <row r="508" spans="2:6" hidden="1">
      <c r="B508" t="s">
        <v>2521</v>
      </c>
      <c r="C508" t="s">
        <v>2522</v>
      </c>
      <c r="D508" t="s">
        <v>2523</v>
      </c>
      <c r="E508" t="s">
        <v>1024</v>
      </c>
      <c r="F508" s="11" t="str">
        <f>"dossierComplet['"&amp;meta_dossier_complet[[#This Row],[COD_VAR]]&amp;"'][code_insee]"</f>
        <v>dossierComplet['P08_POP80P_PSEUL'][code_insee]</v>
      </c>
    </row>
    <row r="509" spans="2:6" hidden="1">
      <c r="B509" t="s">
        <v>2524</v>
      </c>
      <c r="C509" t="s">
        <v>2525</v>
      </c>
      <c r="D509" t="s">
        <v>2526</v>
      </c>
      <c r="E509" t="s">
        <v>1024</v>
      </c>
      <c r="F509" s="11" t="str">
        <f>"dossierComplet['"&amp;meta_dossier_complet[[#This Row],[COD_VAR]]&amp;"'][code_insee]"</f>
        <v>dossierComplet['P08_POP1519_COUPLE'][code_insee]</v>
      </c>
    </row>
    <row r="510" spans="2:6" hidden="1">
      <c r="B510" t="s">
        <v>2527</v>
      </c>
      <c r="C510" t="s">
        <v>2528</v>
      </c>
      <c r="D510" t="s">
        <v>2529</v>
      </c>
      <c r="E510" t="s">
        <v>1024</v>
      </c>
      <c r="F510" s="11" t="str">
        <f>"dossierComplet['"&amp;meta_dossier_complet[[#This Row],[COD_VAR]]&amp;"'][code_insee]"</f>
        <v>dossierComplet['P08_POP2024_COUPLE'][code_insee]</v>
      </c>
    </row>
    <row r="511" spans="2:6" hidden="1">
      <c r="B511" t="s">
        <v>2530</v>
      </c>
      <c r="C511" t="s">
        <v>2531</v>
      </c>
      <c r="D511" t="s">
        <v>2532</v>
      </c>
      <c r="E511" t="s">
        <v>1024</v>
      </c>
      <c r="F511" s="11" t="str">
        <f>"dossierComplet['"&amp;meta_dossier_complet[[#This Row],[COD_VAR]]&amp;"'][code_insee]"</f>
        <v>dossierComplet['P08_POP2539_COUPLE'][code_insee]</v>
      </c>
    </row>
    <row r="512" spans="2:6" hidden="1">
      <c r="B512" t="s">
        <v>2533</v>
      </c>
      <c r="C512" t="s">
        <v>2534</v>
      </c>
      <c r="D512" t="s">
        <v>2535</v>
      </c>
      <c r="E512" t="s">
        <v>1024</v>
      </c>
      <c r="F512" s="11" t="str">
        <f>"dossierComplet['"&amp;meta_dossier_complet[[#This Row],[COD_VAR]]&amp;"'][code_insee]"</f>
        <v>dossierComplet['P08_POP4054_COUPLE'][code_insee]</v>
      </c>
    </row>
    <row r="513" spans="2:6" hidden="1">
      <c r="B513" t="s">
        <v>2536</v>
      </c>
      <c r="C513" t="s">
        <v>2537</v>
      </c>
      <c r="D513" t="s">
        <v>2538</v>
      </c>
      <c r="E513" t="s">
        <v>1024</v>
      </c>
      <c r="F513" s="11" t="str">
        <f>"dossierComplet['"&amp;meta_dossier_complet[[#This Row],[COD_VAR]]&amp;"'][code_insee]"</f>
        <v>dossierComplet['P08_POP5564_COUPLE'][code_insee]</v>
      </c>
    </row>
    <row r="514" spans="2:6" hidden="1">
      <c r="B514" t="s">
        <v>2539</v>
      </c>
      <c r="C514" t="s">
        <v>2540</v>
      </c>
      <c r="D514" t="s">
        <v>2541</v>
      </c>
      <c r="E514" t="s">
        <v>1024</v>
      </c>
      <c r="F514" s="11" t="str">
        <f>"dossierComplet['"&amp;meta_dossier_complet[[#This Row],[COD_VAR]]&amp;"'][code_insee]"</f>
        <v>dossierComplet['P08_POP6579_COUPLE'][code_insee]</v>
      </c>
    </row>
    <row r="515" spans="2:6" hidden="1">
      <c r="B515" t="s">
        <v>2542</v>
      </c>
      <c r="C515" t="s">
        <v>2543</v>
      </c>
      <c r="D515" t="s">
        <v>2544</v>
      </c>
      <c r="E515" t="s">
        <v>1024</v>
      </c>
      <c r="F515" s="11" t="str">
        <f>"dossierComplet['"&amp;meta_dossier_complet[[#This Row],[COD_VAR]]&amp;"'][code_insee]"</f>
        <v>dossierComplet['P08_POP80P_COUPLE'][code_insee]</v>
      </c>
    </row>
    <row r="516" spans="2:6" hidden="1">
      <c r="B516" t="s">
        <v>2545</v>
      </c>
      <c r="C516" t="s">
        <v>2546</v>
      </c>
      <c r="D516" t="s">
        <v>2547</v>
      </c>
      <c r="E516" t="s">
        <v>1024</v>
      </c>
      <c r="F516" s="11" t="str">
        <f>"dossierComplet['"&amp;meta_dossier_complet[[#This Row],[COD_VAR]]&amp;"'][code_insee]"</f>
        <v>dossierComplet['P08_POP15P_MARIE'][code_insee]</v>
      </c>
    </row>
    <row r="517" spans="2:6" hidden="1">
      <c r="B517" t="s">
        <v>2548</v>
      </c>
      <c r="C517" t="s">
        <v>2549</v>
      </c>
      <c r="D517" t="s">
        <v>2550</v>
      </c>
      <c r="E517" t="s">
        <v>1024</v>
      </c>
      <c r="F517" s="11" t="str">
        <f>"dossierComplet['"&amp;meta_dossier_complet[[#This Row],[COD_VAR]]&amp;"'][code_insee]"</f>
        <v>dossierComplet['P08_POP15P_CELIB'][code_insee]</v>
      </c>
    </row>
    <row r="518" spans="2:6" hidden="1">
      <c r="B518" t="s">
        <v>2551</v>
      </c>
      <c r="C518" t="s">
        <v>2552</v>
      </c>
      <c r="D518" t="s">
        <v>2553</v>
      </c>
      <c r="E518" t="s">
        <v>1024</v>
      </c>
      <c r="F518" s="11" t="str">
        <f>"dossierComplet['"&amp;meta_dossier_complet[[#This Row],[COD_VAR]]&amp;"'][code_insee]"</f>
        <v>dossierComplet['P08_POP15P_VEUF'][code_insee]</v>
      </c>
    </row>
    <row r="519" spans="2:6" hidden="1">
      <c r="B519" t="s">
        <v>2554</v>
      </c>
      <c r="C519" t="s">
        <v>2555</v>
      </c>
      <c r="D519" t="s">
        <v>2556</v>
      </c>
      <c r="E519" t="s">
        <v>1024</v>
      </c>
      <c r="F519" s="11" t="str">
        <f>"dossierComplet['"&amp;meta_dossier_complet[[#This Row],[COD_VAR]]&amp;"'][code_insee]"</f>
        <v>dossierComplet['P08_POP15P_DIVOR'][code_insee]</v>
      </c>
    </row>
    <row r="520" spans="2:6" hidden="1">
      <c r="B520" t="s">
        <v>2557</v>
      </c>
      <c r="C520" t="s">
        <v>2558</v>
      </c>
      <c r="D520" t="s">
        <v>2559</v>
      </c>
      <c r="E520" t="s">
        <v>1024</v>
      </c>
      <c r="F520" s="11" t="str">
        <f>"dossierComplet['"&amp;meta_dossier_complet[[#This Row],[COD_VAR]]&amp;"'][code_insee]"</f>
        <v>dossierComplet['C08_MEN_CS1'][code_insee]</v>
      </c>
    </row>
    <row r="521" spans="2:6" hidden="1">
      <c r="B521" t="s">
        <v>2560</v>
      </c>
      <c r="C521" t="s">
        <v>2561</v>
      </c>
      <c r="D521" t="s">
        <v>2562</v>
      </c>
      <c r="E521" t="s">
        <v>1024</v>
      </c>
      <c r="F521" s="11" t="str">
        <f>"dossierComplet['"&amp;meta_dossier_complet[[#This Row],[COD_VAR]]&amp;"'][code_insee]"</f>
        <v>dossierComplet['C08_MEN_CS2'][code_insee]</v>
      </c>
    </row>
    <row r="522" spans="2:6" hidden="1">
      <c r="B522" t="s">
        <v>2563</v>
      </c>
      <c r="C522" t="s">
        <v>2564</v>
      </c>
      <c r="D522" t="s">
        <v>2565</v>
      </c>
      <c r="E522" t="s">
        <v>1024</v>
      </c>
      <c r="F522" s="11" t="str">
        <f>"dossierComplet['"&amp;meta_dossier_complet[[#This Row],[COD_VAR]]&amp;"'][code_insee]"</f>
        <v>dossierComplet['C08_MEN_CS3'][code_insee]</v>
      </c>
    </row>
    <row r="523" spans="2:6" hidden="1">
      <c r="B523" t="s">
        <v>2566</v>
      </c>
      <c r="C523" t="s">
        <v>2567</v>
      </c>
      <c r="D523" t="s">
        <v>2568</v>
      </c>
      <c r="E523" t="s">
        <v>1024</v>
      </c>
      <c r="F523" s="11" t="str">
        <f>"dossierComplet['"&amp;meta_dossier_complet[[#This Row],[COD_VAR]]&amp;"'][code_insee]"</f>
        <v>dossierComplet['C08_MEN_CS4'][code_insee]</v>
      </c>
    </row>
    <row r="524" spans="2:6" hidden="1">
      <c r="B524" t="s">
        <v>2569</v>
      </c>
      <c r="C524" t="s">
        <v>2570</v>
      </c>
      <c r="D524" t="s">
        <v>2571</v>
      </c>
      <c r="E524" t="s">
        <v>1024</v>
      </c>
      <c r="F524" s="11" t="str">
        <f>"dossierComplet['"&amp;meta_dossier_complet[[#This Row],[COD_VAR]]&amp;"'][code_insee]"</f>
        <v>dossierComplet['C08_MEN_CS5'][code_insee]</v>
      </c>
    </row>
    <row r="525" spans="2:6" hidden="1">
      <c r="B525" t="s">
        <v>2572</v>
      </c>
      <c r="C525" t="s">
        <v>2573</v>
      </c>
      <c r="D525" t="s">
        <v>2574</v>
      </c>
      <c r="E525" t="s">
        <v>1024</v>
      </c>
      <c r="F525" s="11" t="str">
        <f>"dossierComplet['"&amp;meta_dossier_complet[[#This Row],[COD_VAR]]&amp;"'][code_insee]"</f>
        <v>dossierComplet['C08_MEN_CS6'][code_insee]</v>
      </c>
    </row>
    <row r="526" spans="2:6" hidden="1">
      <c r="B526" t="s">
        <v>2575</v>
      </c>
      <c r="C526" t="s">
        <v>2576</v>
      </c>
      <c r="D526" t="s">
        <v>2577</v>
      </c>
      <c r="E526" t="s">
        <v>1024</v>
      </c>
      <c r="F526" s="11" t="str">
        <f>"dossierComplet['"&amp;meta_dossier_complet[[#This Row],[COD_VAR]]&amp;"'][code_insee]"</f>
        <v>dossierComplet['C08_MEN_CS7'][code_insee]</v>
      </c>
    </row>
    <row r="527" spans="2:6" hidden="1">
      <c r="B527" t="s">
        <v>2578</v>
      </c>
      <c r="C527" t="s">
        <v>2579</v>
      </c>
      <c r="D527" t="s">
        <v>2580</v>
      </c>
      <c r="E527" t="s">
        <v>1024</v>
      </c>
      <c r="F527" s="11" t="str">
        <f>"dossierComplet['"&amp;meta_dossier_complet[[#This Row],[COD_VAR]]&amp;"'][code_insee]"</f>
        <v>dossierComplet['C08_MEN_CS8'][code_insee]</v>
      </c>
    </row>
    <row r="528" spans="2:6" hidden="1">
      <c r="B528" t="s">
        <v>2581</v>
      </c>
      <c r="C528" t="s">
        <v>2582</v>
      </c>
      <c r="D528" t="s">
        <v>2583</v>
      </c>
      <c r="E528" t="s">
        <v>1024</v>
      </c>
      <c r="F528" s="11" t="str">
        <f>"dossierComplet['"&amp;meta_dossier_complet[[#This Row],[COD_VAR]]&amp;"'][code_insee]"</f>
        <v>dossierComplet['C08_PMEN_CS1'][code_insee]</v>
      </c>
    </row>
    <row r="529" spans="2:6" hidden="1">
      <c r="B529" t="s">
        <v>2584</v>
      </c>
      <c r="C529" t="s">
        <v>2585</v>
      </c>
      <c r="D529" t="s">
        <v>2586</v>
      </c>
      <c r="E529" t="s">
        <v>1024</v>
      </c>
      <c r="F529" s="11" t="str">
        <f>"dossierComplet['"&amp;meta_dossier_complet[[#This Row],[COD_VAR]]&amp;"'][code_insee]"</f>
        <v>dossierComplet['C08_PMEN_CS2'][code_insee]</v>
      </c>
    </row>
    <row r="530" spans="2:6" hidden="1">
      <c r="B530" t="s">
        <v>2587</v>
      </c>
      <c r="C530" t="s">
        <v>2588</v>
      </c>
      <c r="D530" t="s">
        <v>2589</v>
      </c>
      <c r="E530" t="s">
        <v>1024</v>
      </c>
      <c r="F530" s="11" t="str">
        <f>"dossierComplet['"&amp;meta_dossier_complet[[#This Row],[COD_VAR]]&amp;"'][code_insee]"</f>
        <v>dossierComplet['C08_PMEN_CS3'][code_insee]</v>
      </c>
    </row>
    <row r="531" spans="2:6" hidden="1">
      <c r="B531" t="s">
        <v>2590</v>
      </c>
      <c r="C531" t="s">
        <v>2591</v>
      </c>
      <c r="D531" t="s">
        <v>2592</v>
      </c>
      <c r="E531" t="s">
        <v>1024</v>
      </c>
      <c r="F531" s="11" t="str">
        <f>"dossierComplet['"&amp;meta_dossier_complet[[#This Row],[COD_VAR]]&amp;"'][code_insee]"</f>
        <v>dossierComplet['C08_PMEN_CS4'][code_insee]</v>
      </c>
    </row>
    <row r="532" spans="2:6" hidden="1">
      <c r="B532" t="s">
        <v>2593</v>
      </c>
      <c r="C532" t="s">
        <v>2594</v>
      </c>
      <c r="D532" t="s">
        <v>2595</v>
      </c>
      <c r="E532" t="s">
        <v>1024</v>
      </c>
      <c r="F532" s="11" t="str">
        <f>"dossierComplet['"&amp;meta_dossier_complet[[#This Row],[COD_VAR]]&amp;"'][code_insee]"</f>
        <v>dossierComplet['C08_PMEN_CS5'][code_insee]</v>
      </c>
    </row>
    <row r="533" spans="2:6" hidden="1">
      <c r="B533" t="s">
        <v>2596</v>
      </c>
      <c r="C533" t="s">
        <v>2597</v>
      </c>
      <c r="D533" t="s">
        <v>2598</v>
      </c>
      <c r="E533" t="s">
        <v>1024</v>
      </c>
      <c r="F533" s="11" t="str">
        <f>"dossierComplet['"&amp;meta_dossier_complet[[#This Row],[COD_VAR]]&amp;"'][code_insee]"</f>
        <v>dossierComplet['C08_PMEN_CS6'][code_insee]</v>
      </c>
    </row>
    <row r="534" spans="2:6" hidden="1">
      <c r="B534" t="s">
        <v>2599</v>
      </c>
      <c r="C534" t="s">
        <v>2600</v>
      </c>
      <c r="D534" t="s">
        <v>2601</v>
      </c>
      <c r="E534" t="s">
        <v>1024</v>
      </c>
      <c r="F534" s="11" t="str">
        <f>"dossierComplet['"&amp;meta_dossier_complet[[#This Row],[COD_VAR]]&amp;"'][code_insee]"</f>
        <v>dossierComplet['C08_PMEN_CS7'][code_insee]</v>
      </c>
    </row>
    <row r="535" spans="2:6" hidden="1">
      <c r="B535" t="s">
        <v>2602</v>
      </c>
      <c r="C535" t="s">
        <v>2603</v>
      </c>
      <c r="D535" t="s">
        <v>2604</v>
      </c>
      <c r="E535" t="s">
        <v>1024</v>
      </c>
      <c r="F535" s="11" t="str">
        <f>"dossierComplet['"&amp;meta_dossier_complet[[#This Row],[COD_VAR]]&amp;"'][code_insee]"</f>
        <v>dossierComplet['C08_PMEN_CS8'][code_insee]</v>
      </c>
    </row>
    <row r="536" spans="2:6" hidden="1">
      <c r="B536" t="s">
        <v>2605</v>
      </c>
      <c r="C536" t="s">
        <v>2606</v>
      </c>
      <c r="D536" t="s">
        <v>2607</v>
      </c>
      <c r="E536" t="s">
        <v>1024</v>
      </c>
      <c r="F536" s="11" t="str">
        <f>"dossierComplet['"&amp;meta_dossier_complet[[#This Row],[COD_VAR]]&amp;"'][code_insee]"</f>
        <v>dossierComplet['C08_FAM'][code_insee]</v>
      </c>
    </row>
    <row r="537" spans="2:6" hidden="1">
      <c r="B537" t="s">
        <v>2608</v>
      </c>
      <c r="C537" t="s">
        <v>2609</v>
      </c>
      <c r="D537" t="s">
        <v>2610</v>
      </c>
      <c r="E537" t="s">
        <v>1024</v>
      </c>
      <c r="F537" s="11" t="str">
        <f>"dossierComplet['"&amp;meta_dossier_complet[[#This Row],[COD_VAR]]&amp;"'][code_insee]"</f>
        <v>dossierComplet['C08_COUPAENF'][code_insee]</v>
      </c>
    </row>
    <row r="538" spans="2:6" hidden="1">
      <c r="B538" t="s">
        <v>2611</v>
      </c>
      <c r="C538" t="s">
        <v>2612</v>
      </c>
      <c r="D538" t="s">
        <v>2613</v>
      </c>
      <c r="E538" t="s">
        <v>1024</v>
      </c>
      <c r="F538" s="11" t="str">
        <f>"dossierComplet['"&amp;meta_dossier_complet[[#This Row],[COD_VAR]]&amp;"'][code_insee]"</f>
        <v>dossierComplet['C08_FAMMONO'][code_insee]</v>
      </c>
    </row>
    <row r="539" spans="2:6" hidden="1">
      <c r="B539" t="s">
        <v>2614</v>
      </c>
      <c r="C539" t="s">
        <v>2615</v>
      </c>
      <c r="D539" t="s">
        <v>2616</v>
      </c>
      <c r="E539" t="s">
        <v>1024</v>
      </c>
      <c r="F539" s="11" t="str">
        <f>"dossierComplet['"&amp;meta_dossier_complet[[#This Row],[COD_VAR]]&amp;"'][code_insee]"</f>
        <v>dossierComplet['C08_HMONO'][code_insee]</v>
      </c>
    </row>
    <row r="540" spans="2:6" hidden="1">
      <c r="B540" t="s">
        <v>2617</v>
      </c>
      <c r="C540" t="s">
        <v>2618</v>
      </c>
      <c r="D540" t="s">
        <v>2619</v>
      </c>
      <c r="E540" t="s">
        <v>1024</v>
      </c>
      <c r="F540" s="11" t="str">
        <f>"dossierComplet['"&amp;meta_dossier_complet[[#This Row],[COD_VAR]]&amp;"'][code_insee]"</f>
        <v>dossierComplet['C08_FMONO'][code_insee]</v>
      </c>
    </row>
    <row r="541" spans="2:6" hidden="1">
      <c r="B541" t="s">
        <v>2620</v>
      </c>
      <c r="C541" t="s">
        <v>2621</v>
      </c>
      <c r="D541" t="s">
        <v>2622</v>
      </c>
      <c r="E541" t="s">
        <v>1024</v>
      </c>
      <c r="F541" s="11" t="str">
        <f>"dossierComplet['"&amp;meta_dossier_complet[[#This Row],[COD_VAR]]&amp;"'][code_insee]"</f>
        <v>dossierComplet['C08_COUPSENF'][code_insee]</v>
      </c>
    </row>
    <row r="542" spans="2:6" hidden="1">
      <c r="B542" t="s">
        <v>2623</v>
      </c>
      <c r="C542" t="s">
        <v>2624</v>
      </c>
      <c r="D542" t="s">
        <v>2625</v>
      </c>
      <c r="E542" t="s">
        <v>1024</v>
      </c>
      <c r="F542" s="11" t="str">
        <f>"dossierComplet['"&amp;meta_dossier_complet[[#This Row],[COD_VAR]]&amp;"'][code_insee]"</f>
        <v>dossierComplet['C08_NE24F0'][code_insee]</v>
      </c>
    </row>
    <row r="543" spans="2:6" hidden="1">
      <c r="B543" t="s">
        <v>2626</v>
      </c>
      <c r="C543" t="s">
        <v>2627</v>
      </c>
      <c r="D543" t="s">
        <v>2628</v>
      </c>
      <c r="E543" t="s">
        <v>1024</v>
      </c>
      <c r="F543" s="11" t="str">
        <f>"dossierComplet['"&amp;meta_dossier_complet[[#This Row],[COD_VAR]]&amp;"'][code_insee]"</f>
        <v>dossierComplet['C08_NE24F1'][code_insee]</v>
      </c>
    </row>
    <row r="544" spans="2:6" hidden="1">
      <c r="B544" t="s">
        <v>2629</v>
      </c>
      <c r="C544" t="s">
        <v>2630</v>
      </c>
      <c r="D544" t="s">
        <v>2631</v>
      </c>
      <c r="E544" t="s">
        <v>1024</v>
      </c>
      <c r="F544" s="11" t="str">
        <f>"dossierComplet['"&amp;meta_dossier_complet[[#This Row],[COD_VAR]]&amp;"'][code_insee]"</f>
        <v>dossierComplet['C08_NE24F2'][code_insee]</v>
      </c>
    </row>
    <row r="545" spans="1:6" hidden="1">
      <c r="B545" t="s">
        <v>2632</v>
      </c>
      <c r="C545" t="s">
        <v>2633</v>
      </c>
      <c r="D545" t="s">
        <v>2634</v>
      </c>
      <c r="E545" t="s">
        <v>1024</v>
      </c>
      <c r="F545" s="11" t="str">
        <f>"dossierComplet['"&amp;meta_dossier_complet[[#This Row],[COD_VAR]]&amp;"'][code_insee]"</f>
        <v>dossierComplet['C08_NE24F3'][code_insee]</v>
      </c>
    </row>
    <row r="546" spans="1:6" hidden="1">
      <c r="B546" t="s">
        <v>2635</v>
      </c>
      <c r="C546" t="s">
        <v>2636</v>
      </c>
      <c r="D546" t="s">
        <v>2637</v>
      </c>
      <c r="E546" t="s">
        <v>1024</v>
      </c>
      <c r="F546" s="11" t="str">
        <f>"dossierComplet['"&amp;meta_dossier_complet[[#This Row],[COD_VAR]]&amp;"'][code_insee]"</f>
        <v>dossierComplet['C08_NE24F4P'][code_insee]</v>
      </c>
    </row>
    <row r="547" spans="1:6">
      <c r="A547" s="9" t="s">
        <v>6551</v>
      </c>
      <c r="B547" t="s">
        <v>672</v>
      </c>
      <c r="C547" t="s">
        <v>2638</v>
      </c>
      <c r="D547" t="s">
        <v>673</v>
      </c>
      <c r="E547" t="s">
        <v>1024</v>
      </c>
      <c r="F547" s="11" t="str">
        <f>"dossierComplet['"&amp;meta_dossier_complet[[#This Row],[COD_VAR]]&amp;"'][code_insee]"</f>
        <v>dossierComplet['P18_LOG'][code_insee]</v>
      </c>
    </row>
    <row r="548" spans="1:6">
      <c r="A548" s="9" t="s">
        <v>6551</v>
      </c>
      <c r="B548" t="s">
        <v>678</v>
      </c>
      <c r="C548" t="s">
        <v>2639</v>
      </c>
      <c r="D548" t="s">
        <v>679</v>
      </c>
      <c r="E548" t="s">
        <v>1024</v>
      </c>
      <c r="F548" s="11" t="str">
        <f>"dossierComplet['"&amp;meta_dossier_complet[[#This Row],[COD_VAR]]&amp;"'][code_insee]"</f>
        <v>dossierComplet['P18_RP'][code_insee]</v>
      </c>
    </row>
    <row r="549" spans="1:6">
      <c r="A549" s="9" t="s">
        <v>6551</v>
      </c>
      <c r="B549" t="s">
        <v>684</v>
      </c>
      <c r="C549" t="s">
        <v>2640</v>
      </c>
      <c r="D549" t="s">
        <v>685</v>
      </c>
      <c r="E549" t="s">
        <v>1024</v>
      </c>
      <c r="F549" s="11" t="str">
        <f>"dossierComplet['"&amp;meta_dossier_complet[[#This Row],[COD_VAR]]&amp;"'][code_insee]"</f>
        <v>dossierComplet['P18_RSECOCC'][code_insee]</v>
      </c>
    </row>
    <row r="550" spans="1:6">
      <c r="A550" s="9" t="s">
        <v>6551</v>
      </c>
      <c r="B550" t="s">
        <v>690</v>
      </c>
      <c r="C550" t="s">
        <v>2641</v>
      </c>
      <c r="D550" t="s">
        <v>691</v>
      </c>
      <c r="E550" t="s">
        <v>1024</v>
      </c>
      <c r="F550" s="11" t="str">
        <f>"dossierComplet['"&amp;meta_dossier_complet[[#This Row],[COD_VAR]]&amp;"'][code_insee]"</f>
        <v>dossierComplet['P18_LOGVAC'][code_insee]</v>
      </c>
    </row>
    <row r="551" spans="1:6">
      <c r="A551" s="9" t="s">
        <v>6551</v>
      </c>
      <c r="B551" t="s">
        <v>696</v>
      </c>
      <c r="C551" t="s">
        <v>2642</v>
      </c>
      <c r="D551" t="s">
        <v>697</v>
      </c>
      <c r="E551" t="s">
        <v>1024</v>
      </c>
      <c r="F551" s="11" t="str">
        <f>"dossierComplet['"&amp;meta_dossier_complet[[#This Row],[COD_VAR]]&amp;"'][code_insee]"</f>
        <v>dossierComplet['P18_MAISON'][code_insee]</v>
      </c>
    </row>
    <row r="552" spans="1:6">
      <c r="A552" s="9" t="s">
        <v>6551</v>
      </c>
      <c r="B552" t="s">
        <v>702</v>
      </c>
      <c r="C552" t="s">
        <v>2643</v>
      </c>
      <c r="D552" t="s">
        <v>703</v>
      </c>
      <c r="E552" t="s">
        <v>1024</v>
      </c>
      <c r="F552" s="11" t="str">
        <f>"dossierComplet['"&amp;meta_dossier_complet[[#This Row],[COD_VAR]]&amp;"'][code_insee]"</f>
        <v>dossierComplet['P18_APPART'][code_insee]</v>
      </c>
    </row>
    <row r="553" spans="1:6" hidden="1">
      <c r="B553" t="s">
        <v>2644</v>
      </c>
      <c r="C553" t="s">
        <v>2645</v>
      </c>
      <c r="D553" t="s">
        <v>2646</v>
      </c>
      <c r="E553" t="s">
        <v>1024</v>
      </c>
      <c r="F553" s="11" t="str">
        <f>"dossierComplet['"&amp;meta_dossier_complet[[#This Row],[COD_VAR]]&amp;"'][code_insee]"</f>
        <v>dossierComplet['P18_RP_1P'][code_insee]</v>
      </c>
    </row>
    <row r="554" spans="1:6" hidden="1">
      <c r="B554" t="s">
        <v>2647</v>
      </c>
      <c r="C554" t="s">
        <v>2648</v>
      </c>
      <c r="D554" t="s">
        <v>2649</v>
      </c>
      <c r="E554" t="s">
        <v>1024</v>
      </c>
      <c r="F554" s="11" t="str">
        <f>"dossierComplet['"&amp;meta_dossier_complet[[#This Row],[COD_VAR]]&amp;"'][code_insee]"</f>
        <v>dossierComplet['P18_RP_2P'][code_insee]</v>
      </c>
    </row>
    <row r="555" spans="1:6" hidden="1">
      <c r="B555" t="s">
        <v>2650</v>
      </c>
      <c r="C555" t="s">
        <v>2651</v>
      </c>
      <c r="D555" t="s">
        <v>2652</v>
      </c>
      <c r="E555" t="s">
        <v>1024</v>
      </c>
      <c r="F555" s="11" t="str">
        <f>"dossierComplet['"&amp;meta_dossier_complet[[#This Row],[COD_VAR]]&amp;"'][code_insee]"</f>
        <v>dossierComplet['P18_RP_3P'][code_insee]</v>
      </c>
    </row>
    <row r="556" spans="1:6" hidden="1">
      <c r="B556" t="s">
        <v>2653</v>
      </c>
      <c r="C556" t="s">
        <v>2654</v>
      </c>
      <c r="D556" t="s">
        <v>2655</v>
      </c>
      <c r="E556" t="s">
        <v>1024</v>
      </c>
      <c r="F556" s="11" t="str">
        <f>"dossierComplet['"&amp;meta_dossier_complet[[#This Row],[COD_VAR]]&amp;"'][code_insee]"</f>
        <v>dossierComplet['P18_RP_4P'][code_insee]</v>
      </c>
    </row>
    <row r="557" spans="1:6" hidden="1">
      <c r="B557" t="s">
        <v>2656</v>
      </c>
      <c r="C557" t="s">
        <v>2657</v>
      </c>
      <c r="D557" t="s">
        <v>2658</v>
      </c>
      <c r="E557" t="s">
        <v>1024</v>
      </c>
      <c r="F557" s="11" t="str">
        <f>"dossierComplet['"&amp;meta_dossier_complet[[#This Row],[COD_VAR]]&amp;"'][code_insee]"</f>
        <v>dossierComplet['P18_RP_5PP'][code_insee]</v>
      </c>
    </row>
    <row r="558" spans="1:6" hidden="1">
      <c r="B558" t="s">
        <v>2659</v>
      </c>
      <c r="C558" t="s">
        <v>2660</v>
      </c>
      <c r="D558" t="s">
        <v>2661</v>
      </c>
      <c r="E558" t="s">
        <v>1024</v>
      </c>
      <c r="F558" s="11" t="str">
        <f>"dossierComplet['"&amp;meta_dossier_complet[[#This Row],[COD_VAR]]&amp;"'][code_insee]"</f>
        <v>dossierComplet['P18_NBPI_RP'][code_insee]</v>
      </c>
    </row>
    <row r="559" spans="1:6" hidden="1">
      <c r="B559" t="s">
        <v>2662</v>
      </c>
      <c r="C559" t="s">
        <v>2663</v>
      </c>
      <c r="D559" t="s">
        <v>2664</v>
      </c>
      <c r="E559" t="s">
        <v>1024</v>
      </c>
      <c r="F559" s="11" t="str">
        <f>"dossierComplet['"&amp;meta_dossier_complet[[#This Row],[COD_VAR]]&amp;"'][code_insee]"</f>
        <v>dossierComplet['P18_RPMAISON'][code_insee]</v>
      </c>
    </row>
    <row r="560" spans="1:6" hidden="1">
      <c r="B560" t="s">
        <v>2665</v>
      </c>
      <c r="C560" t="s">
        <v>2666</v>
      </c>
      <c r="D560" t="s">
        <v>2667</v>
      </c>
      <c r="E560" t="s">
        <v>1024</v>
      </c>
      <c r="F560" s="11" t="str">
        <f>"dossierComplet['"&amp;meta_dossier_complet[[#This Row],[COD_VAR]]&amp;"'][code_insee]"</f>
        <v>dossierComplet['P18_NBPI_RPMAISON'][code_insee]</v>
      </c>
    </row>
    <row r="561" spans="2:6" hidden="1">
      <c r="B561" t="s">
        <v>2668</v>
      </c>
      <c r="C561" t="s">
        <v>2669</v>
      </c>
      <c r="D561" t="s">
        <v>2670</v>
      </c>
      <c r="E561" t="s">
        <v>1024</v>
      </c>
      <c r="F561" s="11" t="str">
        <f>"dossierComplet['"&amp;meta_dossier_complet[[#This Row],[COD_VAR]]&amp;"'][code_insee]"</f>
        <v>dossierComplet['P18_RPAPPART'][code_insee]</v>
      </c>
    </row>
    <row r="562" spans="2:6" hidden="1">
      <c r="B562" t="s">
        <v>2671</v>
      </c>
      <c r="C562" t="s">
        <v>2672</v>
      </c>
      <c r="D562" t="s">
        <v>2673</v>
      </c>
      <c r="E562" t="s">
        <v>1024</v>
      </c>
      <c r="F562" s="11" t="str">
        <f>"dossierComplet['"&amp;meta_dossier_complet[[#This Row],[COD_VAR]]&amp;"'][code_insee]"</f>
        <v>dossierComplet['P18_NBPI_RPAPPART'][code_insee]</v>
      </c>
    </row>
    <row r="563" spans="2:6" hidden="1">
      <c r="B563" t="s">
        <v>2674</v>
      </c>
      <c r="C563" t="s">
        <v>2675</v>
      </c>
      <c r="D563" t="s">
        <v>2676</v>
      </c>
      <c r="E563" t="s">
        <v>1024</v>
      </c>
      <c r="F563" s="11" t="str">
        <f>"dossierComplet['"&amp;meta_dossier_complet[[#This Row],[COD_VAR]]&amp;"'][code_insee]"</f>
        <v>dossierComplet['C18_RP_HSTU1P'][code_insee]</v>
      </c>
    </row>
    <row r="564" spans="2:6" hidden="1">
      <c r="B564" t="s">
        <v>2677</v>
      </c>
      <c r="C564" t="s">
        <v>2678</v>
      </c>
      <c r="D564" t="s">
        <v>2679</v>
      </c>
      <c r="E564" t="s">
        <v>1024</v>
      </c>
      <c r="F564" s="11" t="str">
        <f>"dossierComplet['"&amp;meta_dossier_complet[[#This Row],[COD_VAR]]&amp;"'][code_insee]"</f>
        <v>dossierComplet['C18_RP_HSTU1P_SUROCC'][code_insee]</v>
      </c>
    </row>
    <row r="565" spans="2:6" hidden="1">
      <c r="B565" t="s">
        <v>2680</v>
      </c>
      <c r="C565" t="s">
        <v>2681</v>
      </c>
      <c r="D565" t="s">
        <v>2682</v>
      </c>
      <c r="E565" t="s">
        <v>1024</v>
      </c>
      <c r="F565" s="11" t="str">
        <f>"dossierComplet['"&amp;meta_dossier_complet[[#This Row],[COD_VAR]]&amp;"'][code_insee]"</f>
        <v>dossierComplet['P18_RP_ACHTOT'][code_insee]</v>
      </c>
    </row>
    <row r="566" spans="2:6" hidden="1">
      <c r="B566" t="s">
        <v>2683</v>
      </c>
      <c r="C566" t="s">
        <v>2684</v>
      </c>
      <c r="D566" t="s">
        <v>2685</v>
      </c>
      <c r="E566" t="s">
        <v>1024</v>
      </c>
      <c r="F566" s="11" t="str">
        <f>"dossierComplet['"&amp;meta_dossier_complet[[#This Row],[COD_VAR]]&amp;"'][code_insee]"</f>
        <v>dossierComplet['P18_RP_ACH19'][code_insee]</v>
      </c>
    </row>
    <row r="567" spans="2:6" hidden="1">
      <c r="B567" t="s">
        <v>2686</v>
      </c>
      <c r="C567" t="s">
        <v>2687</v>
      </c>
      <c r="D567" t="s">
        <v>2688</v>
      </c>
      <c r="E567" t="s">
        <v>1024</v>
      </c>
      <c r="F567" s="11" t="str">
        <f>"dossierComplet['"&amp;meta_dossier_complet[[#This Row],[COD_VAR]]&amp;"'][code_insee]"</f>
        <v>dossierComplet['P18_RP_ACH45'][code_insee]</v>
      </c>
    </row>
    <row r="568" spans="2:6" hidden="1">
      <c r="B568" t="s">
        <v>2689</v>
      </c>
      <c r="C568" t="s">
        <v>2690</v>
      </c>
      <c r="D568" t="s">
        <v>2691</v>
      </c>
      <c r="E568" t="s">
        <v>1024</v>
      </c>
      <c r="F568" s="11" t="str">
        <f>"dossierComplet['"&amp;meta_dossier_complet[[#This Row],[COD_VAR]]&amp;"'][code_insee]"</f>
        <v>dossierComplet['P18_RP_ACH70'][code_insee]</v>
      </c>
    </row>
    <row r="569" spans="2:6" hidden="1">
      <c r="B569" t="s">
        <v>2692</v>
      </c>
      <c r="C569" t="s">
        <v>2693</v>
      </c>
      <c r="D569" t="s">
        <v>2694</v>
      </c>
      <c r="E569" t="s">
        <v>1024</v>
      </c>
      <c r="F569" s="11" t="str">
        <f>"dossierComplet['"&amp;meta_dossier_complet[[#This Row],[COD_VAR]]&amp;"'][code_insee]"</f>
        <v>dossierComplet['P18_RP_ACH90'][code_insee]</v>
      </c>
    </row>
    <row r="570" spans="2:6" hidden="1">
      <c r="B570" t="s">
        <v>2695</v>
      </c>
      <c r="C570" t="s">
        <v>2696</v>
      </c>
      <c r="D570" t="s">
        <v>2697</v>
      </c>
      <c r="E570" t="s">
        <v>1024</v>
      </c>
      <c r="F570" s="11" t="str">
        <f>"dossierComplet['"&amp;meta_dossier_complet[[#This Row],[COD_VAR]]&amp;"'][code_insee]"</f>
        <v>dossierComplet['P18_RP_ACH05'][code_insee]</v>
      </c>
    </row>
    <row r="571" spans="2:6" hidden="1">
      <c r="B571" t="s">
        <v>2698</v>
      </c>
      <c r="C571" t="s">
        <v>2699</v>
      </c>
      <c r="D571" t="s">
        <v>2700</v>
      </c>
      <c r="E571" t="s">
        <v>1024</v>
      </c>
      <c r="F571" s="11" t="str">
        <f>"dossierComplet['"&amp;meta_dossier_complet[[#This Row],[COD_VAR]]&amp;"'][code_insee]"</f>
        <v>dossierComplet['P18_RP_ACH15'][code_insee]</v>
      </c>
    </row>
    <row r="572" spans="2:6" hidden="1">
      <c r="B572" t="s">
        <v>2701</v>
      </c>
      <c r="C572" t="s">
        <v>2702</v>
      </c>
      <c r="D572" t="s">
        <v>2703</v>
      </c>
      <c r="E572" t="s">
        <v>1024</v>
      </c>
      <c r="F572" s="11" t="str">
        <f>"dossierComplet['"&amp;meta_dossier_complet[[#This Row],[COD_VAR]]&amp;"'][code_insee]"</f>
        <v>dossierComplet['P18_RPMAISON_ACH19'][code_insee]</v>
      </c>
    </row>
    <row r="573" spans="2:6" hidden="1">
      <c r="B573" t="s">
        <v>2704</v>
      </c>
      <c r="C573" t="s">
        <v>2705</v>
      </c>
      <c r="D573" t="s">
        <v>2706</v>
      </c>
      <c r="E573" t="s">
        <v>1024</v>
      </c>
      <c r="F573" s="11" t="str">
        <f>"dossierComplet['"&amp;meta_dossier_complet[[#This Row],[COD_VAR]]&amp;"'][code_insee]"</f>
        <v>dossierComplet['P18_RPMAISON_ACH45'][code_insee]</v>
      </c>
    </row>
    <row r="574" spans="2:6" hidden="1">
      <c r="B574" t="s">
        <v>2707</v>
      </c>
      <c r="C574" t="s">
        <v>2708</v>
      </c>
      <c r="D574" t="s">
        <v>2709</v>
      </c>
      <c r="E574" t="s">
        <v>1024</v>
      </c>
      <c r="F574" s="11" t="str">
        <f>"dossierComplet['"&amp;meta_dossier_complet[[#This Row],[COD_VAR]]&amp;"'][code_insee]"</f>
        <v>dossierComplet['P18_RPMAISON_ACH70'][code_insee]</v>
      </c>
    </row>
    <row r="575" spans="2:6" hidden="1">
      <c r="B575" t="s">
        <v>2710</v>
      </c>
      <c r="C575" t="s">
        <v>2711</v>
      </c>
      <c r="D575" t="s">
        <v>2712</v>
      </c>
      <c r="E575" t="s">
        <v>1024</v>
      </c>
      <c r="F575" s="11" t="str">
        <f>"dossierComplet['"&amp;meta_dossier_complet[[#This Row],[COD_VAR]]&amp;"'][code_insee]"</f>
        <v>dossierComplet['P18_RPMAISON_ACH90'][code_insee]</v>
      </c>
    </row>
    <row r="576" spans="2:6" hidden="1">
      <c r="B576" t="s">
        <v>2713</v>
      </c>
      <c r="C576" t="s">
        <v>2714</v>
      </c>
      <c r="D576" t="s">
        <v>2715</v>
      </c>
      <c r="E576" t="s">
        <v>1024</v>
      </c>
      <c r="F576" s="11" t="str">
        <f>"dossierComplet['"&amp;meta_dossier_complet[[#This Row],[COD_VAR]]&amp;"'][code_insee]"</f>
        <v>dossierComplet['P18_RPMAISON_ACH05'][code_insee]</v>
      </c>
    </row>
    <row r="577" spans="2:6" hidden="1">
      <c r="B577" t="s">
        <v>2716</v>
      </c>
      <c r="C577" t="s">
        <v>2717</v>
      </c>
      <c r="D577" t="s">
        <v>2718</v>
      </c>
      <c r="E577" t="s">
        <v>1024</v>
      </c>
      <c r="F577" s="11" t="str">
        <f>"dossierComplet['"&amp;meta_dossier_complet[[#This Row],[COD_VAR]]&amp;"'][code_insee]"</f>
        <v>dossierComplet['P18_RPMAISON_ACH15'][code_insee]</v>
      </c>
    </row>
    <row r="578" spans="2:6" hidden="1">
      <c r="B578" t="s">
        <v>2719</v>
      </c>
      <c r="C578" t="s">
        <v>2720</v>
      </c>
      <c r="D578" t="s">
        <v>2721</v>
      </c>
      <c r="E578" t="s">
        <v>1024</v>
      </c>
      <c r="F578" s="11" t="str">
        <f>"dossierComplet['"&amp;meta_dossier_complet[[#This Row],[COD_VAR]]&amp;"'][code_insee]"</f>
        <v>dossierComplet['P18_RPAPPART_ACH19'][code_insee]</v>
      </c>
    </row>
    <row r="579" spans="2:6" hidden="1">
      <c r="B579" t="s">
        <v>2722</v>
      </c>
      <c r="C579" t="s">
        <v>2723</v>
      </c>
      <c r="D579" t="s">
        <v>2724</v>
      </c>
      <c r="E579" t="s">
        <v>1024</v>
      </c>
      <c r="F579" s="11" t="str">
        <f>"dossierComplet['"&amp;meta_dossier_complet[[#This Row],[COD_VAR]]&amp;"'][code_insee]"</f>
        <v>dossierComplet['P18_RPAPPART_ACH45'][code_insee]</v>
      </c>
    </row>
    <row r="580" spans="2:6" hidden="1">
      <c r="B580" t="s">
        <v>2725</v>
      </c>
      <c r="C580" t="s">
        <v>2726</v>
      </c>
      <c r="D580" t="s">
        <v>2727</v>
      </c>
      <c r="E580" t="s">
        <v>1024</v>
      </c>
      <c r="F580" s="11" t="str">
        <f>"dossierComplet['"&amp;meta_dossier_complet[[#This Row],[COD_VAR]]&amp;"'][code_insee]"</f>
        <v>dossierComplet['P18_RPAPPART_ACH70'][code_insee]</v>
      </c>
    </row>
    <row r="581" spans="2:6" hidden="1">
      <c r="B581" t="s">
        <v>2728</v>
      </c>
      <c r="C581" t="s">
        <v>2729</v>
      </c>
      <c r="D581" t="s">
        <v>2730</v>
      </c>
      <c r="E581" t="s">
        <v>1024</v>
      </c>
      <c r="F581" s="11" t="str">
        <f>"dossierComplet['"&amp;meta_dossier_complet[[#This Row],[COD_VAR]]&amp;"'][code_insee]"</f>
        <v>dossierComplet['P18_RPAPPART_ACH90'][code_insee]</v>
      </c>
    </row>
    <row r="582" spans="2:6" hidden="1">
      <c r="B582" t="s">
        <v>2731</v>
      </c>
      <c r="C582" t="s">
        <v>2732</v>
      </c>
      <c r="D582" t="s">
        <v>2733</v>
      </c>
      <c r="E582" t="s">
        <v>1024</v>
      </c>
      <c r="F582" s="11" t="str">
        <f>"dossierComplet['"&amp;meta_dossier_complet[[#This Row],[COD_VAR]]&amp;"'][code_insee]"</f>
        <v>dossierComplet['P18_RPAPPART_ACH05'][code_insee]</v>
      </c>
    </row>
    <row r="583" spans="2:6" hidden="1">
      <c r="B583" t="s">
        <v>2734</v>
      </c>
      <c r="C583" t="s">
        <v>2735</v>
      </c>
      <c r="D583" t="s">
        <v>2736</v>
      </c>
      <c r="E583" t="s">
        <v>1024</v>
      </c>
      <c r="F583" s="11" t="str">
        <f>"dossierComplet['"&amp;meta_dossier_complet[[#This Row],[COD_VAR]]&amp;"'][code_insee]"</f>
        <v>dossierComplet['P18_RPAPPART_ACH15'][code_insee]</v>
      </c>
    </row>
    <row r="584" spans="2:6" hidden="1">
      <c r="B584" t="s">
        <v>2737</v>
      </c>
      <c r="C584" t="s">
        <v>2738</v>
      </c>
      <c r="D584" t="s">
        <v>709</v>
      </c>
      <c r="E584" t="s">
        <v>1024</v>
      </c>
      <c r="F584" s="11" t="str">
        <f>"dossierComplet['"&amp;meta_dossier_complet[[#This Row],[COD_VAR]]&amp;"'][code_insee]"</f>
        <v>dossierComplet['P18_MEN'][code_insee]</v>
      </c>
    </row>
    <row r="585" spans="2:6" hidden="1">
      <c r="B585" t="s">
        <v>2739</v>
      </c>
      <c r="C585" t="s">
        <v>2740</v>
      </c>
      <c r="D585" t="s">
        <v>2741</v>
      </c>
      <c r="E585" t="s">
        <v>1024</v>
      </c>
      <c r="F585" s="11" t="str">
        <f>"dossierComplet['"&amp;meta_dossier_complet[[#This Row],[COD_VAR]]&amp;"'][code_insee]"</f>
        <v>dossierComplet['P18_MEN_ANEM0002'][code_insee]</v>
      </c>
    </row>
    <row r="586" spans="2:6" hidden="1">
      <c r="B586" t="s">
        <v>2742</v>
      </c>
      <c r="C586" t="s">
        <v>2743</v>
      </c>
      <c r="D586" t="s">
        <v>2744</v>
      </c>
      <c r="E586" t="s">
        <v>1024</v>
      </c>
      <c r="F586" s="11" t="str">
        <f>"dossierComplet['"&amp;meta_dossier_complet[[#This Row],[COD_VAR]]&amp;"'][code_insee]"</f>
        <v>dossierComplet['P18_MEN_ANEM0204'][code_insee]</v>
      </c>
    </row>
    <row r="587" spans="2:6" hidden="1">
      <c r="B587" t="s">
        <v>2745</v>
      </c>
      <c r="C587" t="s">
        <v>2746</v>
      </c>
      <c r="D587" t="s">
        <v>2747</v>
      </c>
      <c r="E587" t="s">
        <v>1024</v>
      </c>
      <c r="F587" s="11" t="str">
        <f>"dossierComplet['"&amp;meta_dossier_complet[[#This Row],[COD_VAR]]&amp;"'][code_insee]"</f>
        <v>dossierComplet['P18_MEN_ANEM0509'][code_insee]</v>
      </c>
    </row>
    <row r="588" spans="2:6" hidden="1">
      <c r="B588" t="s">
        <v>2748</v>
      </c>
      <c r="C588" t="s">
        <v>2749</v>
      </c>
      <c r="D588" t="s">
        <v>2750</v>
      </c>
      <c r="E588" t="s">
        <v>1024</v>
      </c>
      <c r="F588" s="11" t="str">
        <f>"dossierComplet['"&amp;meta_dossier_complet[[#This Row],[COD_VAR]]&amp;"'][code_insee]"</f>
        <v>dossierComplet['P18_MEN_ANEM10P'][code_insee]</v>
      </c>
    </row>
    <row r="589" spans="2:6" hidden="1">
      <c r="B589" t="s">
        <v>2751</v>
      </c>
      <c r="C589" t="s">
        <v>2752</v>
      </c>
      <c r="D589" t="s">
        <v>2753</v>
      </c>
      <c r="E589" t="s">
        <v>1024</v>
      </c>
      <c r="F589" s="11" t="str">
        <f>"dossierComplet['"&amp;meta_dossier_complet[[#This Row],[COD_VAR]]&amp;"'][code_insee]"</f>
        <v>dossierComplet['P18_MEN_ANEM1019'][code_insee]</v>
      </c>
    </row>
    <row r="590" spans="2:6" hidden="1">
      <c r="B590" t="s">
        <v>2754</v>
      </c>
      <c r="C590" t="s">
        <v>2755</v>
      </c>
      <c r="D590" t="s">
        <v>2756</v>
      </c>
      <c r="E590" t="s">
        <v>1024</v>
      </c>
      <c r="F590" s="11" t="str">
        <f>"dossierComplet['"&amp;meta_dossier_complet[[#This Row],[COD_VAR]]&amp;"'][code_insee]"</f>
        <v>dossierComplet['P18_MEN_ANEM2029'][code_insee]</v>
      </c>
    </row>
    <row r="591" spans="2:6" hidden="1">
      <c r="B591" t="s">
        <v>2757</v>
      </c>
      <c r="C591" t="s">
        <v>2758</v>
      </c>
      <c r="D591" t="s">
        <v>2759</v>
      </c>
      <c r="E591" t="s">
        <v>1024</v>
      </c>
      <c r="F591" s="11" t="str">
        <f>"dossierComplet['"&amp;meta_dossier_complet[[#This Row],[COD_VAR]]&amp;"'][code_insee]"</f>
        <v>dossierComplet['P18_MEN_ANEM30P'][code_insee]</v>
      </c>
    </row>
    <row r="592" spans="2:6" hidden="1">
      <c r="B592" t="s">
        <v>2760</v>
      </c>
      <c r="C592" t="s">
        <v>2761</v>
      </c>
      <c r="D592" t="s">
        <v>2762</v>
      </c>
      <c r="E592" t="s">
        <v>1024</v>
      </c>
      <c r="F592" s="11" t="str">
        <f>"dossierComplet['"&amp;meta_dossier_complet[[#This Row],[COD_VAR]]&amp;"'][code_insee]"</f>
        <v>dossierComplet['P18_PMEN'][code_insee]</v>
      </c>
    </row>
    <row r="593" spans="1:6" hidden="1">
      <c r="B593" t="s">
        <v>2763</v>
      </c>
      <c r="C593" t="s">
        <v>2764</v>
      </c>
      <c r="D593" t="s">
        <v>2765</v>
      </c>
      <c r="E593" t="s">
        <v>1024</v>
      </c>
      <c r="F593" s="11" t="str">
        <f>"dossierComplet['"&amp;meta_dossier_complet[[#This Row],[COD_VAR]]&amp;"'][code_insee]"</f>
        <v>dossierComplet['P18_PMEN_ANEM0002'][code_insee]</v>
      </c>
    </row>
    <row r="594" spans="1:6" hidden="1">
      <c r="B594" t="s">
        <v>2766</v>
      </c>
      <c r="C594" t="s">
        <v>2767</v>
      </c>
      <c r="D594" t="s">
        <v>2768</v>
      </c>
      <c r="E594" t="s">
        <v>1024</v>
      </c>
      <c r="F594" s="11" t="str">
        <f>"dossierComplet['"&amp;meta_dossier_complet[[#This Row],[COD_VAR]]&amp;"'][code_insee]"</f>
        <v>dossierComplet['P18_PMEN_ANEM0204'][code_insee]</v>
      </c>
    </row>
    <row r="595" spans="1:6" hidden="1">
      <c r="B595" t="s">
        <v>2769</v>
      </c>
      <c r="C595" t="s">
        <v>2770</v>
      </c>
      <c r="D595" t="s">
        <v>2771</v>
      </c>
      <c r="E595" t="s">
        <v>1024</v>
      </c>
      <c r="F595" s="11" t="str">
        <f>"dossierComplet['"&amp;meta_dossier_complet[[#This Row],[COD_VAR]]&amp;"'][code_insee]"</f>
        <v>dossierComplet['P18_PMEN_ANEM0509'][code_insee]</v>
      </c>
    </row>
    <row r="596" spans="1:6" hidden="1">
      <c r="B596" t="s">
        <v>2772</v>
      </c>
      <c r="C596" t="s">
        <v>2773</v>
      </c>
      <c r="D596" t="s">
        <v>2774</v>
      </c>
      <c r="E596" t="s">
        <v>1024</v>
      </c>
      <c r="F596" s="11" t="str">
        <f>"dossierComplet['"&amp;meta_dossier_complet[[#This Row],[COD_VAR]]&amp;"'][code_insee]"</f>
        <v>dossierComplet['P18_PMEN_ANEM10P'][code_insee]</v>
      </c>
    </row>
    <row r="597" spans="1:6" hidden="1">
      <c r="B597" t="s">
        <v>2775</v>
      </c>
      <c r="C597" t="s">
        <v>2776</v>
      </c>
      <c r="D597" t="s">
        <v>2777</v>
      </c>
      <c r="E597" t="s">
        <v>1024</v>
      </c>
      <c r="F597" s="11" t="str">
        <f>"dossierComplet['"&amp;meta_dossier_complet[[#This Row],[COD_VAR]]&amp;"'][code_insee]"</f>
        <v>dossierComplet['P18_NBPI_RP_ANEM0002'][code_insee]</v>
      </c>
    </row>
    <row r="598" spans="1:6" hidden="1">
      <c r="B598" t="s">
        <v>2778</v>
      </c>
      <c r="C598" t="s">
        <v>2779</v>
      </c>
      <c r="D598" t="s">
        <v>2780</v>
      </c>
      <c r="E598" t="s">
        <v>1024</v>
      </c>
      <c r="F598" s="11" t="str">
        <f>"dossierComplet['"&amp;meta_dossier_complet[[#This Row],[COD_VAR]]&amp;"'][code_insee]"</f>
        <v>dossierComplet['P18_NBPI_RP_ANEM0204'][code_insee]</v>
      </c>
    </row>
    <row r="599" spans="1:6" hidden="1">
      <c r="B599" t="s">
        <v>2781</v>
      </c>
      <c r="C599" t="s">
        <v>2782</v>
      </c>
      <c r="D599" t="s">
        <v>2783</v>
      </c>
      <c r="E599" t="s">
        <v>1024</v>
      </c>
      <c r="F599" s="11" t="str">
        <f>"dossierComplet['"&amp;meta_dossier_complet[[#This Row],[COD_VAR]]&amp;"'][code_insee]"</f>
        <v>dossierComplet['P18_NBPI_RP_ANEM0509'][code_insee]</v>
      </c>
    </row>
    <row r="600" spans="1:6" hidden="1">
      <c r="B600" t="s">
        <v>2784</v>
      </c>
      <c r="C600" t="s">
        <v>2785</v>
      </c>
      <c r="D600" t="s">
        <v>2786</v>
      </c>
      <c r="E600" t="s">
        <v>1024</v>
      </c>
      <c r="F600" s="11" t="str">
        <f>"dossierComplet['"&amp;meta_dossier_complet[[#This Row],[COD_VAR]]&amp;"'][code_insee]"</f>
        <v>dossierComplet['P18_NBPI_RP_ANEM10P'][code_insee]</v>
      </c>
    </row>
    <row r="601" spans="1:6">
      <c r="A601" s="9" t="s">
        <v>6551</v>
      </c>
      <c r="B601" t="s">
        <v>720</v>
      </c>
      <c r="C601" t="s">
        <v>2787</v>
      </c>
      <c r="D601" t="s">
        <v>721</v>
      </c>
      <c r="E601" t="s">
        <v>1024</v>
      </c>
      <c r="F601" s="11" t="str">
        <f>"dossierComplet['"&amp;meta_dossier_complet[[#This Row],[COD_VAR]]&amp;"'][code_insee]"</f>
        <v>dossierComplet['P18_RP_PROP'][code_insee]</v>
      </c>
    </row>
    <row r="602" spans="1:6">
      <c r="A602" s="9" t="s">
        <v>6551</v>
      </c>
      <c r="B602" t="s">
        <v>726</v>
      </c>
      <c r="C602" t="s">
        <v>2788</v>
      </c>
      <c r="D602" t="s">
        <v>727</v>
      </c>
      <c r="E602" t="s">
        <v>1024</v>
      </c>
      <c r="F602" s="11" t="str">
        <f>"dossierComplet['"&amp;meta_dossier_complet[[#This Row],[COD_VAR]]&amp;"'][code_insee]"</f>
        <v>dossierComplet['P18_RP_LOC'][code_insee]</v>
      </c>
    </row>
    <row r="603" spans="1:6">
      <c r="A603" s="9" t="s">
        <v>6551</v>
      </c>
      <c r="B603" t="s">
        <v>2789</v>
      </c>
      <c r="C603" t="s">
        <v>2790</v>
      </c>
      <c r="D603" t="s">
        <v>2791</v>
      </c>
      <c r="E603" t="s">
        <v>1024</v>
      </c>
      <c r="F603" s="11" t="str">
        <f>"dossierComplet['"&amp;meta_dossier_complet[[#This Row],[COD_VAR]]&amp;"'][code_insee]"</f>
        <v>dossierComplet['P18_RP_LOCHLMV'][code_insee]</v>
      </c>
    </row>
    <row r="604" spans="1:6" hidden="1">
      <c r="B604" t="s">
        <v>2792</v>
      </c>
      <c r="C604" t="s">
        <v>2793</v>
      </c>
      <c r="D604" t="s">
        <v>2794</v>
      </c>
      <c r="E604" t="s">
        <v>1024</v>
      </c>
      <c r="F604" s="11" t="str">
        <f>"dossierComplet['"&amp;meta_dossier_complet[[#This Row],[COD_VAR]]&amp;"'][code_insee]"</f>
        <v>dossierComplet['P18_RP_GRAT'][code_insee]</v>
      </c>
    </row>
    <row r="605" spans="1:6" hidden="1">
      <c r="B605" t="s">
        <v>2795</v>
      </c>
      <c r="C605" t="s">
        <v>2796</v>
      </c>
      <c r="D605" t="s">
        <v>2797</v>
      </c>
      <c r="E605" t="s">
        <v>1024</v>
      </c>
      <c r="F605" s="11" t="str">
        <f>"dossierComplet['"&amp;meta_dossier_complet[[#This Row],[COD_VAR]]&amp;"'][code_insee]"</f>
        <v>dossierComplet['P18_NPER_RP'][code_insee]</v>
      </c>
    </row>
    <row r="606" spans="1:6" hidden="1">
      <c r="B606" t="s">
        <v>2798</v>
      </c>
      <c r="C606" t="s">
        <v>2799</v>
      </c>
      <c r="D606" t="s">
        <v>2800</v>
      </c>
      <c r="E606" t="s">
        <v>1024</v>
      </c>
      <c r="F606" s="11" t="str">
        <f>"dossierComplet['"&amp;meta_dossier_complet[[#This Row],[COD_VAR]]&amp;"'][code_insee]"</f>
        <v>dossierComplet['P18_NPER_RP_PROP'][code_insee]</v>
      </c>
    </row>
    <row r="607" spans="1:6" hidden="1">
      <c r="B607" t="s">
        <v>2801</v>
      </c>
      <c r="C607" t="s">
        <v>2802</v>
      </c>
      <c r="D607" t="s">
        <v>2803</v>
      </c>
      <c r="E607" t="s">
        <v>1024</v>
      </c>
      <c r="F607" s="11" t="str">
        <f>"dossierComplet['"&amp;meta_dossier_complet[[#This Row],[COD_VAR]]&amp;"'][code_insee]"</f>
        <v>dossierComplet['P18_NPER_RP_LOC'][code_insee]</v>
      </c>
    </row>
    <row r="608" spans="1:6" hidden="1">
      <c r="B608" t="s">
        <v>2804</v>
      </c>
      <c r="C608" t="s">
        <v>2805</v>
      </c>
      <c r="D608" t="s">
        <v>2806</v>
      </c>
      <c r="E608" t="s">
        <v>1024</v>
      </c>
      <c r="F608" s="11" t="str">
        <f>"dossierComplet['"&amp;meta_dossier_complet[[#This Row],[COD_VAR]]&amp;"'][code_insee]"</f>
        <v>dossierComplet['P18_NPER_RP_LOCHLMV'][code_insee]</v>
      </c>
    </row>
    <row r="609" spans="2:6" hidden="1">
      <c r="B609" t="s">
        <v>2807</v>
      </c>
      <c r="C609" t="s">
        <v>2808</v>
      </c>
      <c r="D609" t="s">
        <v>2809</v>
      </c>
      <c r="E609" t="s">
        <v>1024</v>
      </c>
      <c r="F609" s="11" t="str">
        <f>"dossierComplet['"&amp;meta_dossier_complet[[#This Row],[COD_VAR]]&amp;"'][code_insee]"</f>
        <v>dossierComplet['P18_NPER_RP_GRAT'][code_insee]</v>
      </c>
    </row>
    <row r="610" spans="2:6" hidden="1">
      <c r="B610" t="s">
        <v>2810</v>
      </c>
      <c r="C610" t="s">
        <v>2811</v>
      </c>
      <c r="D610" t="s">
        <v>2812</v>
      </c>
      <c r="E610" t="s">
        <v>1024</v>
      </c>
      <c r="F610" s="11" t="str">
        <f>"dossierComplet['"&amp;meta_dossier_complet[[#This Row],[COD_VAR]]&amp;"'][code_insee]"</f>
        <v>dossierComplet['P18_ANEM_RP'][code_insee]</v>
      </c>
    </row>
    <row r="611" spans="2:6" hidden="1">
      <c r="B611" t="s">
        <v>2813</v>
      </c>
      <c r="C611" t="s">
        <v>2814</v>
      </c>
      <c r="D611" t="s">
        <v>2815</v>
      </c>
      <c r="E611" t="s">
        <v>1024</v>
      </c>
      <c r="F611" s="11" t="str">
        <f>"dossierComplet['"&amp;meta_dossier_complet[[#This Row],[COD_VAR]]&amp;"'][code_insee]"</f>
        <v>dossierComplet['P18_ANEM_RP_PROP'][code_insee]</v>
      </c>
    </row>
    <row r="612" spans="2:6" hidden="1">
      <c r="B612" t="s">
        <v>2816</v>
      </c>
      <c r="C612" t="s">
        <v>2817</v>
      </c>
      <c r="D612" t="s">
        <v>2818</v>
      </c>
      <c r="E612" t="s">
        <v>1024</v>
      </c>
      <c r="F612" s="11" t="str">
        <f>"dossierComplet['"&amp;meta_dossier_complet[[#This Row],[COD_VAR]]&amp;"'][code_insee]"</f>
        <v>dossierComplet['P18_ANEM_RP_LOC'][code_insee]</v>
      </c>
    </row>
    <row r="613" spans="2:6" hidden="1">
      <c r="B613" t="s">
        <v>2819</v>
      </c>
      <c r="C613" t="s">
        <v>2820</v>
      </c>
      <c r="D613" t="s">
        <v>2821</v>
      </c>
      <c r="E613" t="s">
        <v>1024</v>
      </c>
      <c r="F613" s="11" t="str">
        <f>"dossierComplet['"&amp;meta_dossier_complet[[#This Row],[COD_VAR]]&amp;"'][code_insee]"</f>
        <v>dossierComplet['P18_ANEM_RP_LOCHLMV'][code_insee]</v>
      </c>
    </row>
    <row r="614" spans="2:6" hidden="1">
      <c r="B614" t="s">
        <v>2822</v>
      </c>
      <c r="C614" t="s">
        <v>2823</v>
      </c>
      <c r="D614" t="s">
        <v>2824</v>
      </c>
      <c r="E614" t="s">
        <v>1024</v>
      </c>
      <c r="F614" s="11" t="str">
        <f>"dossierComplet['"&amp;meta_dossier_complet[[#This Row],[COD_VAR]]&amp;"'][code_insee]"</f>
        <v>dossierComplet['P18_ANEM_RP_GRAT'][code_insee]</v>
      </c>
    </row>
    <row r="615" spans="2:6" hidden="1">
      <c r="B615" t="s">
        <v>2825</v>
      </c>
      <c r="C615" t="s">
        <v>2826</v>
      </c>
      <c r="D615" t="s">
        <v>2827</v>
      </c>
      <c r="E615" t="s">
        <v>1024</v>
      </c>
      <c r="F615" s="11" t="str">
        <f>"dossierComplet['"&amp;meta_dossier_complet[[#This Row],[COD_VAR]]&amp;"'][code_insee]"</f>
        <v>dossierComplet['P18_RP_SDB'][code_insee]</v>
      </c>
    </row>
    <row r="616" spans="2:6" hidden="1">
      <c r="B616" t="s">
        <v>2828</v>
      </c>
      <c r="C616" t="s">
        <v>2829</v>
      </c>
      <c r="D616" t="s">
        <v>2830</v>
      </c>
      <c r="E616" t="s">
        <v>1024</v>
      </c>
      <c r="F616" s="11" t="str">
        <f>"dossierComplet['"&amp;meta_dossier_complet[[#This Row],[COD_VAR]]&amp;"'][code_insee]"</f>
        <v>dossierComplet['P18_RP_CCCOLL'][code_insee]</v>
      </c>
    </row>
    <row r="617" spans="2:6" hidden="1">
      <c r="B617" t="s">
        <v>2831</v>
      </c>
      <c r="C617" t="s">
        <v>2832</v>
      </c>
      <c r="D617" t="s">
        <v>2833</v>
      </c>
      <c r="E617" t="s">
        <v>1024</v>
      </c>
      <c r="F617" s="11" t="str">
        <f>"dossierComplet['"&amp;meta_dossier_complet[[#This Row],[COD_VAR]]&amp;"'][code_insee]"</f>
        <v>dossierComplet['P18_RP_CCIND'][code_insee]</v>
      </c>
    </row>
    <row r="618" spans="2:6" hidden="1">
      <c r="B618" t="s">
        <v>2834</v>
      </c>
      <c r="C618" t="s">
        <v>2835</v>
      </c>
      <c r="D618" t="s">
        <v>2836</v>
      </c>
      <c r="E618" t="s">
        <v>1024</v>
      </c>
      <c r="F618" s="11" t="str">
        <f>"dossierComplet['"&amp;meta_dossier_complet[[#This Row],[COD_VAR]]&amp;"'][code_insee]"</f>
        <v>dossierComplet['P18_RP_CINDELEC'][code_insee]</v>
      </c>
    </row>
    <row r="619" spans="2:6" hidden="1">
      <c r="B619" t="s">
        <v>2837</v>
      </c>
      <c r="C619" t="s">
        <v>2838</v>
      </c>
      <c r="D619" t="s">
        <v>2839</v>
      </c>
      <c r="E619" t="s">
        <v>1024</v>
      </c>
      <c r="F619" s="11" t="str">
        <f>"dossierComplet['"&amp;meta_dossier_complet[[#This Row],[COD_VAR]]&amp;"'][code_insee]"</f>
        <v>dossierComplet['P18_RP_ELEC'][code_insee]</v>
      </c>
    </row>
    <row r="620" spans="2:6" hidden="1">
      <c r="B620" t="s">
        <v>2840</v>
      </c>
      <c r="C620" t="s">
        <v>2841</v>
      </c>
      <c r="D620" t="s">
        <v>2842</v>
      </c>
      <c r="E620" t="s">
        <v>1024</v>
      </c>
      <c r="F620" s="11" t="str">
        <f>"dossierComplet['"&amp;meta_dossier_complet[[#This Row],[COD_VAR]]&amp;"'][code_insee]"</f>
        <v>dossierComplet['P18_RP_EAUCH'][code_insee]</v>
      </c>
    </row>
    <row r="621" spans="2:6" hidden="1">
      <c r="B621" t="s">
        <v>2843</v>
      </c>
      <c r="C621" t="s">
        <v>2844</v>
      </c>
      <c r="D621" t="s">
        <v>2845</v>
      </c>
      <c r="E621" t="s">
        <v>1024</v>
      </c>
      <c r="F621" s="11" t="str">
        <f>"dossierComplet['"&amp;meta_dossier_complet[[#This Row],[COD_VAR]]&amp;"'][code_insee]"</f>
        <v>dossierComplet['P18_RP_BDWC'][code_insee]</v>
      </c>
    </row>
    <row r="622" spans="2:6" hidden="1">
      <c r="B622" t="s">
        <v>2846</v>
      </c>
      <c r="C622" t="s">
        <v>2847</v>
      </c>
      <c r="D622" t="s">
        <v>2848</v>
      </c>
      <c r="E622" t="s">
        <v>1024</v>
      </c>
      <c r="F622" s="11" t="str">
        <f>"dossierComplet['"&amp;meta_dossier_complet[[#This Row],[COD_VAR]]&amp;"'][code_insee]"</f>
        <v>dossierComplet['P18_RP_CHOS'][code_insee]</v>
      </c>
    </row>
    <row r="623" spans="2:6" hidden="1">
      <c r="B623" t="s">
        <v>2849</v>
      </c>
      <c r="C623" t="s">
        <v>2850</v>
      </c>
      <c r="D623" t="s">
        <v>2851</v>
      </c>
      <c r="E623" t="s">
        <v>1024</v>
      </c>
      <c r="F623" s="11" t="str">
        <f>"dossierComplet['"&amp;meta_dossier_complet[[#This Row],[COD_VAR]]&amp;"'][code_insee]"</f>
        <v>dossierComplet['P18_RP_CLIM'][code_insee]</v>
      </c>
    </row>
    <row r="624" spans="2:6" hidden="1">
      <c r="B624" t="s">
        <v>2852</v>
      </c>
      <c r="C624" t="s">
        <v>2853</v>
      </c>
      <c r="D624" t="s">
        <v>2854</v>
      </c>
      <c r="E624" t="s">
        <v>1024</v>
      </c>
      <c r="F624" s="11" t="str">
        <f>"dossierComplet['"&amp;meta_dossier_complet[[#This Row],[COD_VAR]]&amp;"'][code_insee]"</f>
        <v>dossierComplet['P18_RP_TTEGOU'][code_insee]</v>
      </c>
    </row>
    <row r="625" spans="1:6" hidden="1">
      <c r="B625" t="s">
        <v>2855</v>
      </c>
      <c r="C625" t="s">
        <v>2856</v>
      </c>
      <c r="D625" t="s">
        <v>2857</v>
      </c>
      <c r="E625" t="s">
        <v>1024</v>
      </c>
      <c r="F625" s="11" t="str">
        <f>"dossierComplet['"&amp;meta_dossier_complet[[#This Row],[COD_VAR]]&amp;"'][code_insee]"</f>
        <v>dossierComplet['P18_RP_GARL'][code_insee]</v>
      </c>
    </row>
    <row r="626" spans="1:6" hidden="1">
      <c r="B626" t="s">
        <v>2858</v>
      </c>
      <c r="C626" t="s">
        <v>2859</v>
      </c>
      <c r="D626" t="s">
        <v>2860</v>
      </c>
      <c r="E626" t="s">
        <v>1024</v>
      </c>
      <c r="F626" s="11" t="str">
        <f>"dossierComplet['"&amp;meta_dossier_complet[[#This Row],[COD_VAR]]&amp;"'][code_insee]"</f>
        <v>dossierComplet['P18_RP_VOIT1P'][code_insee]</v>
      </c>
    </row>
    <row r="627" spans="1:6" hidden="1">
      <c r="B627" t="s">
        <v>2861</v>
      </c>
      <c r="C627" t="s">
        <v>2862</v>
      </c>
      <c r="D627" t="s">
        <v>2863</v>
      </c>
      <c r="E627" t="s">
        <v>1024</v>
      </c>
      <c r="F627" s="11" t="str">
        <f>"dossierComplet['"&amp;meta_dossier_complet[[#This Row],[COD_VAR]]&amp;"'][code_insee]"</f>
        <v>dossierComplet['P18_RP_VOIT1'][code_insee]</v>
      </c>
    </row>
    <row r="628" spans="1:6" hidden="1">
      <c r="B628" t="s">
        <v>2864</v>
      </c>
      <c r="C628" t="s">
        <v>2865</v>
      </c>
      <c r="D628" t="s">
        <v>2866</v>
      </c>
      <c r="E628" t="s">
        <v>1024</v>
      </c>
      <c r="F628" s="11" t="str">
        <f>"dossierComplet['"&amp;meta_dossier_complet[[#This Row],[COD_VAR]]&amp;"'][code_insee]"</f>
        <v>dossierComplet['P18_RP_VOIT2P'][code_insee]</v>
      </c>
    </row>
    <row r="629" spans="1:6" hidden="1">
      <c r="B629" t="s">
        <v>2867</v>
      </c>
      <c r="C629" t="s">
        <v>2868</v>
      </c>
      <c r="D629" t="s">
        <v>2869</v>
      </c>
      <c r="E629" t="s">
        <v>1024</v>
      </c>
      <c r="F629" s="11" t="str">
        <f>"dossierComplet['"&amp;meta_dossier_complet[[#This Row],[COD_VAR]]&amp;"'][code_insee]"</f>
        <v>dossierComplet['P18_RP_HABFOR'][code_insee]</v>
      </c>
    </row>
    <row r="630" spans="1:6" hidden="1">
      <c r="B630" t="s">
        <v>2870</v>
      </c>
      <c r="C630" t="s">
        <v>2871</v>
      </c>
      <c r="D630" t="s">
        <v>2872</v>
      </c>
      <c r="E630" t="s">
        <v>1024</v>
      </c>
      <c r="F630" s="11" t="str">
        <f>"dossierComplet['"&amp;meta_dossier_complet[[#This Row],[COD_VAR]]&amp;"'][code_insee]"</f>
        <v>dossierComplet['P18_RP_CASE'][code_insee]</v>
      </c>
    </row>
    <row r="631" spans="1:6" hidden="1">
      <c r="B631" t="s">
        <v>2873</v>
      </c>
      <c r="C631" t="s">
        <v>2874</v>
      </c>
      <c r="D631" t="s">
        <v>2875</v>
      </c>
      <c r="E631" t="s">
        <v>1024</v>
      </c>
      <c r="F631" s="11" t="str">
        <f>"dossierComplet['"&amp;meta_dossier_complet[[#This Row],[COD_VAR]]&amp;"'][code_insee]"</f>
        <v>dossierComplet['P18_RP_MIBOIS'][code_insee]</v>
      </c>
    </row>
    <row r="632" spans="1:6" hidden="1">
      <c r="B632" t="s">
        <v>2876</v>
      </c>
      <c r="C632" t="s">
        <v>2877</v>
      </c>
      <c r="D632" t="s">
        <v>2878</v>
      </c>
      <c r="E632" t="s">
        <v>1024</v>
      </c>
      <c r="F632" s="11" t="str">
        <f>"dossierComplet['"&amp;meta_dossier_complet[[#This Row],[COD_VAR]]&amp;"'][code_insee]"</f>
        <v>dossierComplet['P18_RP_MIDUR'][code_insee]</v>
      </c>
    </row>
    <row r="633" spans="1:6">
      <c r="A633" s="9" t="s">
        <v>6551</v>
      </c>
      <c r="B633" t="s">
        <v>670</v>
      </c>
      <c r="C633" t="s">
        <v>2879</v>
      </c>
      <c r="D633" t="s">
        <v>671</v>
      </c>
      <c r="E633" t="s">
        <v>1024</v>
      </c>
      <c r="F633" s="11" t="str">
        <f>"dossierComplet['"&amp;meta_dossier_complet[[#This Row],[COD_VAR]]&amp;"'][code_insee]"</f>
        <v>dossierComplet['P13_LOG'][code_insee]</v>
      </c>
    </row>
    <row r="634" spans="1:6">
      <c r="A634" s="9" t="s">
        <v>6551</v>
      </c>
      <c r="B634" t="s">
        <v>676</v>
      </c>
      <c r="C634" t="s">
        <v>2880</v>
      </c>
      <c r="D634" t="s">
        <v>677</v>
      </c>
      <c r="E634" t="s">
        <v>1024</v>
      </c>
      <c r="F634" s="11" t="str">
        <f>"dossierComplet['"&amp;meta_dossier_complet[[#This Row],[COD_VAR]]&amp;"'][code_insee]"</f>
        <v>dossierComplet['P13_RP'][code_insee]</v>
      </c>
    </row>
    <row r="635" spans="1:6">
      <c r="A635" s="9" t="s">
        <v>6551</v>
      </c>
      <c r="B635" t="s">
        <v>682</v>
      </c>
      <c r="C635" t="s">
        <v>2881</v>
      </c>
      <c r="D635" t="s">
        <v>683</v>
      </c>
      <c r="E635" t="s">
        <v>1024</v>
      </c>
      <c r="F635" s="11" t="str">
        <f>"dossierComplet['"&amp;meta_dossier_complet[[#This Row],[COD_VAR]]&amp;"'][code_insee]"</f>
        <v>dossierComplet['P13_RSECOCC'][code_insee]</v>
      </c>
    </row>
    <row r="636" spans="1:6">
      <c r="A636" s="9" t="s">
        <v>6551</v>
      </c>
      <c r="B636" t="s">
        <v>688</v>
      </c>
      <c r="C636" t="s">
        <v>2882</v>
      </c>
      <c r="D636" t="s">
        <v>689</v>
      </c>
      <c r="E636" t="s">
        <v>1024</v>
      </c>
      <c r="F636" s="11" t="str">
        <f>"dossierComplet['"&amp;meta_dossier_complet[[#This Row],[COD_VAR]]&amp;"'][code_insee]"</f>
        <v>dossierComplet['P13_LOGVAC'][code_insee]</v>
      </c>
    </row>
    <row r="637" spans="1:6">
      <c r="A637" s="9" t="s">
        <v>6551</v>
      </c>
      <c r="B637" t="s">
        <v>694</v>
      </c>
      <c r="C637" t="s">
        <v>2883</v>
      </c>
      <c r="D637" t="s">
        <v>695</v>
      </c>
      <c r="E637" t="s">
        <v>1024</v>
      </c>
      <c r="F637" s="11" t="str">
        <f>"dossierComplet['"&amp;meta_dossier_complet[[#This Row],[COD_VAR]]&amp;"'][code_insee]"</f>
        <v>dossierComplet['P13_MAISON'][code_insee]</v>
      </c>
    </row>
    <row r="638" spans="1:6">
      <c r="A638" s="9" t="s">
        <v>6551</v>
      </c>
      <c r="B638" t="s">
        <v>700</v>
      </c>
      <c r="C638" t="s">
        <v>2884</v>
      </c>
      <c r="D638" t="s">
        <v>701</v>
      </c>
      <c r="E638" t="s">
        <v>1024</v>
      </c>
      <c r="F638" s="11" t="str">
        <f>"dossierComplet['"&amp;meta_dossier_complet[[#This Row],[COD_VAR]]&amp;"'][code_insee]"</f>
        <v>dossierComplet['P13_APPART'][code_insee]</v>
      </c>
    </row>
    <row r="639" spans="1:6" hidden="1">
      <c r="B639" t="s">
        <v>2885</v>
      </c>
      <c r="C639" t="s">
        <v>2886</v>
      </c>
      <c r="D639" t="s">
        <v>2887</v>
      </c>
      <c r="E639" t="s">
        <v>1024</v>
      </c>
      <c r="F639" s="11" t="str">
        <f>"dossierComplet['"&amp;meta_dossier_complet[[#This Row],[COD_VAR]]&amp;"'][code_insee]"</f>
        <v>dossierComplet['P13_RP_1P'][code_insee]</v>
      </c>
    </row>
    <row r="640" spans="1:6" hidden="1">
      <c r="B640" t="s">
        <v>2888</v>
      </c>
      <c r="C640" t="s">
        <v>2889</v>
      </c>
      <c r="D640" t="s">
        <v>2890</v>
      </c>
      <c r="E640" t="s">
        <v>1024</v>
      </c>
      <c r="F640" s="11" t="str">
        <f>"dossierComplet['"&amp;meta_dossier_complet[[#This Row],[COD_VAR]]&amp;"'][code_insee]"</f>
        <v>dossierComplet['P13_RP_2P'][code_insee]</v>
      </c>
    </row>
    <row r="641" spans="2:6" hidden="1">
      <c r="B641" t="s">
        <v>2891</v>
      </c>
      <c r="C641" t="s">
        <v>2892</v>
      </c>
      <c r="D641" t="s">
        <v>2893</v>
      </c>
      <c r="E641" t="s">
        <v>1024</v>
      </c>
      <c r="F641" s="11" t="str">
        <f>"dossierComplet['"&amp;meta_dossier_complet[[#This Row],[COD_VAR]]&amp;"'][code_insee]"</f>
        <v>dossierComplet['P13_RP_3P'][code_insee]</v>
      </c>
    </row>
    <row r="642" spans="2:6" hidden="1">
      <c r="B642" t="s">
        <v>2894</v>
      </c>
      <c r="C642" t="s">
        <v>2895</v>
      </c>
      <c r="D642" t="s">
        <v>2896</v>
      </c>
      <c r="E642" t="s">
        <v>1024</v>
      </c>
      <c r="F642" s="11" t="str">
        <f>"dossierComplet['"&amp;meta_dossier_complet[[#This Row],[COD_VAR]]&amp;"'][code_insee]"</f>
        <v>dossierComplet['P13_RP_4P'][code_insee]</v>
      </c>
    </row>
    <row r="643" spans="2:6" hidden="1">
      <c r="B643" t="s">
        <v>2897</v>
      </c>
      <c r="C643" t="s">
        <v>2898</v>
      </c>
      <c r="D643" t="s">
        <v>2899</v>
      </c>
      <c r="E643" t="s">
        <v>1024</v>
      </c>
      <c r="F643" s="11" t="str">
        <f>"dossierComplet['"&amp;meta_dossier_complet[[#This Row],[COD_VAR]]&amp;"'][code_insee]"</f>
        <v>dossierComplet['P13_RP_5PP'][code_insee]</v>
      </c>
    </row>
    <row r="644" spans="2:6" hidden="1">
      <c r="B644" t="s">
        <v>2900</v>
      </c>
      <c r="C644" t="s">
        <v>2901</v>
      </c>
      <c r="D644" t="s">
        <v>2902</v>
      </c>
      <c r="E644" t="s">
        <v>1024</v>
      </c>
      <c r="F644" s="11" t="str">
        <f>"dossierComplet['"&amp;meta_dossier_complet[[#This Row],[COD_VAR]]&amp;"'][code_insee]"</f>
        <v>dossierComplet['P13_NBPI_RP'][code_insee]</v>
      </c>
    </row>
    <row r="645" spans="2:6" hidden="1">
      <c r="B645" t="s">
        <v>2903</v>
      </c>
      <c r="C645" t="s">
        <v>2904</v>
      </c>
      <c r="D645" t="s">
        <v>2905</v>
      </c>
      <c r="E645" t="s">
        <v>1024</v>
      </c>
      <c r="F645" s="11" t="str">
        <f>"dossierComplet['"&amp;meta_dossier_complet[[#This Row],[COD_VAR]]&amp;"'][code_insee]"</f>
        <v>dossierComplet['P13_RPMAISON'][code_insee]</v>
      </c>
    </row>
    <row r="646" spans="2:6" hidden="1">
      <c r="B646" t="s">
        <v>2906</v>
      </c>
      <c r="C646" t="s">
        <v>2907</v>
      </c>
      <c r="D646" t="s">
        <v>2908</v>
      </c>
      <c r="E646" t="s">
        <v>1024</v>
      </c>
      <c r="F646" s="11" t="str">
        <f>"dossierComplet['"&amp;meta_dossier_complet[[#This Row],[COD_VAR]]&amp;"'][code_insee]"</f>
        <v>dossierComplet['P13_NBPI_RPMAISON'][code_insee]</v>
      </c>
    </row>
    <row r="647" spans="2:6" hidden="1">
      <c r="B647" t="s">
        <v>2909</v>
      </c>
      <c r="C647" t="s">
        <v>2910</v>
      </c>
      <c r="D647" t="s">
        <v>2911</v>
      </c>
      <c r="E647" t="s">
        <v>1024</v>
      </c>
      <c r="F647" s="11" t="str">
        <f>"dossierComplet['"&amp;meta_dossier_complet[[#This Row],[COD_VAR]]&amp;"'][code_insee]"</f>
        <v>dossierComplet['P13_RPAPPART'][code_insee]</v>
      </c>
    </row>
    <row r="648" spans="2:6" hidden="1">
      <c r="B648" t="s">
        <v>2912</v>
      </c>
      <c r="C648" t="s">
        <v>2913</v>
      </c>
      <c r="D648" t="s">
        <v>2914</v>
      </c>
      <c r="E648" t="s">
        <v>1024</v>
      </c>
      <c r="F648" s="11" t="str">
        <f>"dossierComplet['"&amp;meta_dossier_complet[[#This Row],[COD_VAR]]&amp;"'][code_insee]"</f>
        <v>dossierComplet['P13_NBPI_RPAPPART'][code_insee]</v>
      </c>
    </row>
    <row r="649" spans="2:6" hidden="1">
      <c r="B649" t="s">
        <v>2915</v>
      </c>
      <c r="C649" t="s">
        <v>2916</v>
      </c>
      <c r="D649" t="s">
        <v>2917</v>
      </c>
      <c r="E649" t="s">
        <v>1024</v>
      </c>
      <c r="F649" s="11" t="str">
        <f>"dossierComplet['"&amp;meta_dossier_complet[[#This Row],[COD_VAR]]&amp;"'][code_insee]"</f>
        <v>dossierComplet['P13_RP_ACHTOT'][code_insee]</v>
      </c>
    </row>
    <row r="650" spans="2:6" hidden="1">
      <c r="B650" t="s">
        <v>2918</v>
      </c>
      <c r="C650" t="s">
        <v>2919</v>
      </c>
      <c r="D650" t="s">
        <v>2920</v>
      </c>
      <c r="E650" t="s">
        <v>1024</v>
      </c>
      <c r="F650" s="11" t="str">
        <f>"dossierComplet['"&amp;meta_dossier_complet[[#This Row],[COD_VAR]]&amp;"'][code_insee]"</f>
        <v>dossierComplet['P13_RP_ACH19'][code_insee]</v>
      </c>
    </row>
    <row r="651" spans="2:6" hidden="1">
      <c r="B651" t="s">
        <v>2921</v>
      </c>
      <c r="C651" t="s">
        <v>2922</v>
      </c>
      <c r="D651" t="s">
        <v>2923</v>
      </c>
      <c r="E651" t="s">
        <v>1024</v>
      </c>
      <c r="F651" s="11" t="str">
        <f>"dossierComplet['"&amp;meta_dossier_complet[[#This Row],[COD_VAR]]&amp;"'][code_insee]"</f>
        <v>dossierComplet['P13_RP_ACH45'][code_insee]</v>
      </c>
    </row>
    <row r="652" spans="2:6" hidden="1">
      <c r="B652" t="s">
        <v>2924</v>
      </c>
      <c r="C652" t="s">
        <v>2925</v>
      </c>
      <c r="D652" t="s">
        <v>2926</v>
      </c>
      <c r="E652" t="s">
        <v>1024</v>
      </c>
      <c r="F652" s="11" t="str">
        <f>"dossierComplet['"&amp;meta_dossier_complet[[#This Row],[COD_VAR]]&amp;"'][code_insee]"</f>
        <v>dossierComplet['P13_RP_ACH70'][code_insee]</v>
      </c>
    </row>
    <row r="653" spans="2:6" hidden="1">
      <c r="B653" t="s">
        <v>2927</v>
      </c>
      <c r="C653" t="s">
        <v>2928</v>
      </c>
      <c r="D653" t="s">
        <v>2929</v>
      </c>
      <c r="E653" t="s">
        <v>1024</v>
      </c>
      <c r="F653" s="11" t="str">
        <f>"dossierComplet['"&amp;meta_dossier_complet[[#This Row],[COD_VAR]]&amp;"'][code_insee]"</f>
        <v>dossierComplet['P13_RP_ACH90'][code_insee]</v>
      </c>
    </row>
    <row r="654" spans="2:6" hidden="1">
      <c r="B654" t="s">
        <v>2930</v>
      </c>
      <c r="C654" t="s">
        <v>2931</v>
      </c>
      <c r="D654" t="s">
        <v>2932</v>
      </c>
      <c r="E654" t="s">
        <v>1024</v>
      </c>
      <c r="F654" s="11" t="str">
        <f>"dossierComplet['"&amp;meta_dossier_complet[[#This Row],[COD_VAR]]&amp;"'][code_insee]"</f>
        <v>dossierComplet['P13_RP_ACH05'][code_insee]</v>
      </c>
    </row>
    <row r="655" spans="2:6" hidden="1">
      <c r="B655" t="s">
        <v>2933</v>
      </c>
      <c r="C655" t="s">
        <v>2934</v>
      </c>
      <c r="D655" t="s">
        <v>2935</v>
      </c>
      <c r="E655" t="s">
        <v>1024</v>
      </c>
      <c r="F655" s="11" t="str">
        <f>"dossierComplet['"&amp;meta_dossier_complet[[#This Row],[COD_VAR]]&amp;"'][code_insee]"</f>
        <v>dossierComplet['P13_RP_ACH10'][code_insee]</v>
      </c>
    </row>
    <row r="656" spans="2:6" hidden="1">
      <c r="B656" t="s">
        <v>2936</v>
      </c>
      <c r="C656" t="s">
        <v>2937</v>
      </c>
      <c r="D656" t="s">
        <v>2938</v>
      </c>
      <c r="E656" t="s">
        <v>1024</v>
      </c>
      <c r="F656" s="11" t="str">
        <f>"dossierComplet['"&amp;meta_dossier_complet[[#This Row],[COD_VAR]]&amp;"'][code_insee]"</f>
        <v>dossierComplet['P13_RPMAISON_ACH19'][code_insee]</v>
      </c>
    </row>
    <row r="657" spans="2:6" hidden="1">
      <c r="B657" t="s">
        <v>2939</v>
      </c>
      <c r="C657" t="s">
        <v>2940</v>
      </c>
      <c r="D657" t="s">
        <v>2941</v>
      </c>
      <c r="E657" t="s">
        <v>1024</v>
      </c>
      <c r="F657" s="11" t="str">
        <f>"dossierComplet['"&amp;meta_dossier_complet[[#This Row],[COD_VAR]]&amp;"'][code_insee]"</f>
        <v>dossierComplet['P13_RPMAISON_ACH45'][code_insee]</v>
      </c>
    </row>
    <row r="658" spans="2:6" hidden="1">
      <c r="B658" t="s">
        <v>2942</v>
      </c>
      <c r="C658" t="s">
        <v>2943</v>
      </c>
      <c r="D658" t="s">
        <v>2944</v>
      </c>
      <c r="E658" t="s">
        <v>1024</v>
      </c>
      <c r="F658" s="11" t="str">
        <f>"dossierComplet['"&amp;meta_dossier_complet[[#This Row],[COD_VAR]]&amp;"'][code_insee]"</f>
        <v>dossierComplet['P13_RPMAISON_ACH70'][code_insee]</v>
      </c>
    </row>
    <row r="659" spans="2:6" hidden="1">
      <c r="B659" t="s">
        <v>2945</v>
      </c>
      <c r="C659" t="s">
        <v>2946</v>
      </c>
      <c r="D659" t="s">
        <v>2947</v>
      </c>
      <c r="E659" t="s">
        <v>1024</v>
      </c>
      <c r="F659" s="11" t="str">
        <f>"dossierComplet['"&amp;meta_dossier_complet[[#This Row],[COD_VAR]]&amp;"'][code_insee]"</f>
        <v>dossierComplet['P13_RPMAISON_ACH90'][code_insee]</v>
      </c>
    </row>
    <row r="660" spans="2:6" hidden="1">
      <c r="B660" t="s">
        <v>2948</v>
      </c>
      <c r="C660" t="s">
        <v>2949</v>
      </c>
      <c r="D660" t="s">
        <v>2950</v>
      </c>
      <c r="E660" t="s">
        <v>1024</v>
      </c>
      <c r="F660" s="11" t="str">
        <f>"dossierComplet['"&amp;meta_dossier_complet[[#This Row],[COD_VAR]]&amp;"'][code_insee]"</f>
        <v>dossierComplet['P13_RPMAISON_ACH05'][code_insee]</v>
      </c>
    </row>
    <row r="661" spans="2:6" hidden="1">
      <c r="B661" t="s">
        <v>2951</v>
      </c>
      <c r="C661" t="s">
        <v>2952</v>
      </c>
      <c r="D661" t="s">
        <v>2953</v>
      </c>
      <c r="E661" t="s">
        <v>1024</v>
      </c>
      <c r="F661" s="11" t="str">
        <f>"dossierComplet['"&amp;meta_dossier_complet[[#This Row],[COD_VAR]]&amp;"'][code_insee]"</f>
        <v>dossierComplet['P13_RPMAISON_ACH10'][code_insee]</v>
      </c>
    </row>
    <row r="662" spans="2:6" hidden="1">
      <c r="B662" t="s">
        <v>2954</v>
      </c>
      <c r="C662" t="s">
        <v>2955</v>
      </c>
      <c r="D662" t="s">
        <v>2956</v>
      </c>
      <c r="E662" t="s">
        <v>1024</v>
      </c>
      <c r="F662" s="11" t="str">
        <f>"dossierComplet['"&amp;meta_dossier_complet[[#This Row],[COD_VAR]]&amp;"'][code_insee]"</f>
        <v>dossierComplet['P13_RPAPPART_ACH19'][code_insee]</v>
      </c>
    </row>
    <row r="663" spans="2:6" hidden="1">
      <c r="B663" t="s">
        <v>2957</v>
      </c>
      <c r="C663" t="s">
        <v>2958</v>
      </c>
      <c r="D663" t="s">
        <v>2959</v>
      </c>
      <c r="E663" t="s">
        <v>1024</v>
      </c>
      <c r="F663" s="11" t="str">
        <f>"dossierComplet['"&amp;meta_dossier_complet[[#This Row],[COD_VAR]]&amp;"'][code_insee]"</f>
        <v>dossierComplet['P13_RPAPPART_ACH45'][code_insee]</v>
      </c>
    </row>
    <row r="664" spans="2:6" hidden="1">
      <c r="B664" t="s">
        <v>2960</v>
      </c>
      <c r="C664" t="s">
        <v>2961</v>
      </c>
      <c r="D664" t="s">
        <v>2962</v>
      </c>
      <c r="E664" t="s">
        <v>1024</v>
      </c>
      <c r="F664" s="11" t="str">
        <f>"dossierComplet['"&amp;meta_dossier_complet[[#This Row],[COD_VAR]]&amp;"'][code_insee]"</f>
        <v>dossierComplet['P13_RPAPPART_ACH70'][code_insee]</v>
      </c>
    </row>
    <row r="665" spans="2:6" hidden="1">
      <c r="B665" t="s">
        <v>2963</v>
      </c>
      <c r="C665" t="s">
        <v>2964</v>
      </c>
      <c r="D665" t="s">
        <v>2965</v>
      </c>
      <c r="E665" t="s">
        <v>1024</v>
      </c>
      <c r="F665" s="11" t="str">
        <f>"dossierComplet['"&amp;meta_dossier_complet[[#This Row],[COD_VAR]]&amp;"'][code_insee]"</f>
        <v>dossierComplet['P13_RPAPPART_ACH90'][code_insee]</v>
      </c>
    </row>
    <row r="666" spans="2:6" hidden="1">
      <c r="B666" t="s">
        <v>2966</v>
      </c>
      <c r="C666" t="s">
        <v>2967</v>
      </c>
      <c r="D666" t="s">
        <v>2968</v>
      </c>
      <c r="E666" t="s">
        <v>1024</v>
      </c>
      <c r="F666" s="11" t="str">
        <f>"dossierComplet['"&amp;meta_dossier_complet[[#This Row],[COD_VAR]]&amp;"'][code_insee]"</f>
        <v>dossierComplet['P13_RPAPPART_ACH05'][code_insee]</v>
      </c>
    </row>
    <row r="667" spans="2:6" hidden="1">
      <c r="B667" t="s">
        <v>2969</v>
      </c>
      <c r="C667" t="s">
        <v>2970</v>
      </c>
      <c r="D667" t="s">
        <v>2971</v>
      </c>
      <c r="E667" t="s">
        <v>1024</v>
      </c>
      <c r="F667" s="11" t="str">
        <f>"dossierComplet['"&amp;meta_dossier_complet[[#This Row],[COD_VAR]]&amp;"'][code_insee]"</f>
        <v>dossierComplet['P13_RPAPPART_ACH10'][code_insee]</v>
      </c>
    </row>
    <row r="668" spans="2:6" hidden="1">
      <c r="B668" t="s">
        <v>2972</v>
      </c>
      <c r="C668" t="s">
        <v>2973</v>
      </c>
      <c r="D668" t="s">
        <v>707</v>
      </c>
      <c r="E668" t="s">
        <v>1024</v>
      </c>
      <c r="F668" s="11" t="str">
        <f>"dossierComplet['"&amp;meta_dossier_complet[[#This Row],[COD_VAR]]&amp;"'][code_insee]"</f>
        <v>dossierComplet['P13_MEN'][code_insee]</v>
      </c>
    </row>
    <row r="669" spans="2:6" hidden="1">
      <c r="B669" t="s">
        <v>2974</v>
      </c>
      <c r="C669" t="s">
        <v>2975</v>
      </c>
      <c r="D669" t="s">
        <v>2976</v>
      </c>
      <c r="E669" t="s">
        <v>1024</v>
      </c>
      <c r="F669" s="11" t="str">
        <f>"dossierComplet['"&amp;meta_dossier_complet[[#This Row],[COD_VAR]]&amp;"'][code_insee]"</f>
        <v>dossierComplet['P13_MEN_ANEM0002'][code_insee]</v>
      </c>
    </row>
    <row r="670" spans="2:6" hidden="1">
      <c r="B670" t="s">
        <v>2977</v>
      </c>
      <c r="C670" t="s">
        <v>2978</v>
      </c>
      <c r="D670" t="s">
        <v>2979</v>
      </c>
      <c r="E670" t="s">
        <v>1024</v>
      </c>
      <c r="F670" s="11" t="str">
        <f>"dossierComplet['"&amp;meta_dossier_complet[[#This Row],[COD_VAR]]&amp;"'][code_insee]"</f>
        <v>dossierComplet['P13_MEN_ANEM0204'][code_insee]</v>
      </c>
    </row>
    <row r="671" spans="2:6" hidden="1">
      <c r="B671" t="s">
        <v>2980</v>
      </c>
      <c r="C671" t="s">
        <v>2981</v>
      </c>
      <c r="D671" t="s">
        <v>2982</v>
      </c>
      <c r="E671" t="s">
        <v>1024</v>
      </c>
      <c r="F671" s="11" t="str">
        <f>"dossierComplet['"&amp;meta_dossier_complet[[#This Row],[COD_VAR]]&amp;"'][code_insee]"</f>
        <v>dossierComplet['P13_MEN_ANEM0509'][code_insee]</v>
      </c>
    </row>
    <row r="672" spans="2:6" hidden="1">
      <c r="B672" t="s">
        <v>2983</v>
      </c>
      <c r="C672" t="s">
        <v>2984</v>
      </c>
      <c r="D672" t="s">
        <v>2985</v>
      </c>
      <c r="E672" t="s">
        <v>1024</v>
      </c>
      <c r="F672" s="11" t="str">
        <f>"dossierComplet['"&amp;meta_dossier_complet[[#This Row],[COD_VAR]]&amp;"'][code_insee]"</f>
        <v>dossierComplet['P13_MEN_ANEM10P'][code_insee]</v>
      </c>
    </row>
    <row r="673" spans="1:6" hidden="1">
      <c r="B673" t="s">
        <v>2986</v>
      </c>
      <c r="C673" t="s">
        <v>2987</v>
      </c>
      <c r="D673" t="s">
        <v>2988</v>
      </c>
      <c r="E673" t="s">
        <v>1024</v>
      </c>
      <c r="F673" s="11" t="str">
        <f>"dossierComplet['"&amp;meta_dossier_complet[[#This Row],[COD_VAR]]&amp;"'][code_insee]"</f>
        <v>dossierComplet['P13_MEN_ANEM1019'][code_insee]</v>
      </c>
    </row>
    <row r="674" spans="1:6" hidden="1">
      <c r="B674" t="s">
        <v>2989</v>
      </c>
      <c r="C674" t="s">
        <v>2990</v>
      </c>
      <c r="D674" t="s">
        <v>2991</v>
      </c>
      <c r="E674" t="s">
        <v>1024</v>
      </c>
      <c r="F674" s="11" t="str">
        <f>"dossierComplet['"&amp;meta_dossier_complet[[#This Row],[COD_VAR]]&amp;"'][code_insee]"</f>
        <v>dossierComplet['P13_MEN_ANEM2029'][code_insee]</v>
      </c>
    </row>
    <row r="675" spans="1:6" hidden="1">
      <c r="B675" t="s">
        <v>2992</v>
      </c>
      <c r="C675" t="s">
        <v>2993</v>
      </c>
      <c r="D675" t="s">
        <v>2994</v>
      </c>
      <c r="E675" t="s">
        <v>1024</v>
      </c>
      <c r="F675" s="11" t="str">
        <f>"dossierComplet['"&amp;meta_dossier_complet[[#This Row],[COD_VAR]]&amp;"'][code_insee]"</f>
        <v>dossierComplet['P13_MEN_ANEM30P'][code_insee]</v>
      </c>
    </row>
    <row r="676" spans="1:6" hidden="1">
      <c r="B676" t="s">
        <v>2995</v>
      </c>
      <c r="C676" t="s">
        <v>2996</v>
      </c>
      <c r="D676" t="s">
        <v>2997</v>
      </c>
      <c r="E676" t="s">
        <v>1024</v>
      </c>
      <c r="F676" s="11" t="str">
        <f>"dossierComplet['"&amp;meta_dossier_complet[[#This Row],[COD_VAR]]&amp;"'][code_insee]"</f>
        <v>dossierComplet['P13_PMEN'][code_insee]</v>
      </c>
    </row>
    <row r="677" spans="1:6" hidden="1">
      <c r="B677" t="s">
        <v>2998</v>
      </c>
      <c r="C677" t="s">
        <v>2999</v>
      </c>
      <c r="D677" t="s">
        <v>3000</v>
      </c>
      <c r="E677" t="s">
        <v>1024</v>
      </c>
      <c r="F677" s="11" t="str">
        <f>"dossierComplet['"&amp;meta_dossier_complet[[#This Row],[COD_VAR]]&amp;"'][code_insee]"</f>
        <v>dossierComplet['P13_PMEN_ANEM0002'][code_insee]</v>
      </c>
    </row>
    <row r="678" spans="1:6" hidden="1">
      <c r="B678" t="s">
        <v>3001</v>
      </c>
      <c r="C678" t="s">
        <v>3002</v>
      </c>
      <c r="D678" t="s">
        <v>3003</v>
      </c>
      <c r="E678" t="s">
        <v>1024</v>
      </c>
      <c r="F678" s="11" t="str">
        <f>"dossierComplet['"&amp;meta_dossier_complet[[#This Row],[COD_VAR]]&amp;"'][code_insee]"</f>
        <v>dossierComplet['P13_PMEN_ANEM0204'][code_insee]</v>
      </c>
    </row>
    <row r="679" spans="1:6" hidden="1">
      <c r="B679" t="s">
        <v>3004</v>
      </c>
      <c r="C679" t="s">
        <v>3005</v>
      </c>
      <c r="D679" t="s">
        <v>3006</v>
      </c>
      <c r="E679" t="s">
        <v>1024</v>
      </c>
      <c r="F679" s="11" t="str">
        <f>"dossierComplet['"&amp;meta_dossier_complet[[#This Row],[COD_VAR]]&amp;"'][code_insee]"</f>
        <v>dossierComplet['P13_PMEN_ANEM0509'][code_insee]</v>
      </c>
    </row>
    <row r="680" spans="1:6" hidden="1">
      <c r="B680" t="s">
        <v>3007</v>
      </c>
      <c r="C680" t="s">
        <v>3008</v>
      </c>
      <c r="D680" t="s">
        <v>3009</v>
      </c>
      <c r="E680" t="s">
        <v>1024</v>
      </c>
      <c r="F680" s="11" t="str">
        <f>"dossierComplet['"&amp;meta_dossier_complet[[#This Row],[COD_VAR]]&amp;"'][code_insee]"</f>
        <v>dossierComplet['P13_PMEN_ANEM10P'][code_insee]</v>
      </c>
    </row>
    <row r="681" spans="1:6" hidden="1">
      <c r="B681" t="s">
        <v>3010</v>
      </c>
      <c r="C681" t="s">
        <v>3011</v>
      </c>
      <c r="D681" t="s">
        <v>3012</v>
      </c>
      <c r="E681" t="s">
        <v>1024</v>
      </c>
      <c r="F681" s="11" t="str">
        <f>"dossierComplet['"&amp;meta_dossier_complet[[#This Row],[COD_VAR]]&amp;"'][code_insee]"</f>
        <v>dossierComplet['P13_NBPI_RP_ANEM0002'][code_insee]</v>
      </c>
    </row>
    <row r="682" spans="1:6" hidden="1">
      <c r="B682" t="s">
        <v>3013</v>
      </c>
      <c r="C682" t="s">
        <v>3014</v>
      </c>
      <c r="D682" t="s">
        <v>3015</v>
      </c>
      <c r="E682" t="s">
        <v>1024</v>
      </c>
      <c r="F682" s="11" t="str">
        <f>"dossierComplet['"&amp;meta_dossier_complet[[#This Row],[COD_VAR]]&amp;"'][code_insee]"</f>
        <v>dossierComplet['P13_NBPI_RP_ANEM0204'][code_insee]</v>
      </c>
    </row>
    <row r="683" spans="1:6" hidden="1">
      <c r="B683" t="s">
        <v>3016</v>
      </c>
      <c r="C683" t="s">
        <v>3017</v>
      </c>
      <c r="D683" t="s">
        <v>3018</v>
      </c>
      <c r="E683" t="s">
        <v>1024</v>
      </c>
      <c r="F683" s="11" t="str">
        <f>"dossierComplet['"&amp;meta_dossier_complet[[#This Row],[COD_VAR]]&amp;"'][code_insee]"</f>
        <v>dossierComplet['P13_NBPI_RP_ANEM0509'][code_insee]</v>
      </c>
    </row>
    <row r="684" spans="1:6" hidden="1">
      <c r="B684" t="s">
        <v>3019</v>
      </c>
      <c r="C684" t="s">
        <v>3020</v>
      </c>
      <c r="D684" t="s">
        <v>3021</v>
      </c>
      <c r="E684" t="s">
        <v>1024</v>
      </c>
      <c r="F684" s="11" t="str">
        <f>"dossierComplet['"&amp;meta_dossier_complet[[#This Row],[COD_VAR]]&amp;"'][code_insee]"</f>
        <v>dossierComplet['P13_NBPI_RP_ANEM10P'][code_insee]</v>
      </c>
    </row>
    <row r="685" spans="1:6">
      <c r="A685" s="9" t="s">
        <v>6551</v>
      </c>
      <c r="B685" t="s">
        <v>718</v>
      </c>
      <c r="C685" t="s">
        <v>3022</v>
      </c>
      <c r="D685" t="s">
        <v>719</v>
      </c>
      <c r="E685" t="s">
        <v>1024</v>
      </c>
      <c r="F685" s="11" t="str">
        <f>"dossierComplet['"&amp;meta_dossier_complet[[#This Row],[COD_VAR]]&amp;"'][code_insee]"</f>
        <v>dossierComplet['P13_RP_PROP'][code_insee]</v>
      </c>
    </row>
    <row r="686" spans="1:6">
      <c r="A686" s="9" t="s">
        <v>6551</v>
      </c>
      <c r="B686" t="s">
        <v>724</v>
      </c>
      <c r="C686" t="s">
        <v>3023</v>
      </c>
      <c r="D686" t="s">
        <v>725</v>
      </c>
      <c r="E686" t="s">
        <v>1024</v>
      </c>
      <c r="F686" s="11" t="str">
        <f>"dossierComplet['"&amp;meta_dossier_complet[[#This Row],[COD_VAR]]&amp;"'][code_insee]"</f>
        <v>dossierComplet['P13_RP_LOC'][code_insee]</v>
      </c>
    </row>
    <row r="687" spans="1:6">
      <c r="A687" s="9" t="s">
        <v>6551</v>
      </c>
      <c r="B687" t="s">
        <v>3024</v>
      </c>
      <c r="C687" t="s">
        <v>3025</v>
      </c>
      <c r="D687" t="s">
        <v>3026</v>
      </c>
      <c r="E687" t="s">
        <v>1024</v>
      </c>
      <c r="F687" s="11" t="str">
        <f>"dossierComplet['"&amp;meta_dossier_complet[[#This Row],[COD_VAR]]&amp;"'][code_insee]"</f>
        <v>dossierComplet['P13_RP_LOCHLMV'][code_insee]</v>
      </c>
    </row>
    <row r="688" spans="1:6" hidden="1">
      <c r="B688" t="s">
        <v>3027</v>
      </c>
      <c r="C688" t="s">
        <v>3028</v>
      </c>
      <c r="D688" t="s">
        <v>3029</v>
      </c>
      <c r="E688" t="s">
        <v>1024</v>
      </c>
      <c r="F688" s="11" t="str">
        <f>"dossierComplet['"&amp;meta_dossier_complet[[#This Row],[COD_VAR]]&amp;"'][code_insee]"</f>
        <v>dossierComplet['P13_RP_GRAT'][code_insee]</v>
      </c>
    </row>
    <row r="689" spans="2:6" hidden="1">
      <c r="B689" t="s">
        <v>3030</v>
      </c>
      <c r="C689" t="s">
        <v>3031</v>
      </c>
      <c r="D689" t="s">
        <v>3032</v>
      </c>
      <c r="E689" t="s">
        <v>1024</v>
      </c>
      <c r="F689" s="11" t="str">
        <f>"dossierComplet['"&amp;meta_dossier_complet[[#This Row],[COD_VAR]]&amp;"'][code_insee]"</f>
        <v>dossierComplet['P13_NPER_RP'][code_insee]</v>
      </c>
    </row>
    <row r="690" spans="2:6" hidden="1">
      <c r="B690" t="s">
        <v>3033</v>
      </c>
      <c r="C690" t="s">
        <v>3034</v>
      </c>
      <c r="D690" t="s">
        <v>3035</v>
      </c>
      <c r="E690" t="s">
        <v>1024</v>
      </c>
      <c r="F690" s="11" t="str">
        <f>"dossierComplet['"&amp;meta_dossier_complet[[#This Row],[COD_VAR]]&amp;"'][code_insee]"</f>
        <v>dossierComplet['P13_NPER_RP_PROP'][code_insee]</v>
      </c>
    </row>
    <row r="691" spans="2:6" hidden="1">
      <c r="B691" t="s">
        <v>3036</v>
      </c>
      <c r="C691" t="s">
        <v>3037</v>
      </c>
      <c r="D691" t="s">
        <v>3038</v>
      </c>
      <c r="E691" t="s">
        <v>1024</v>
      </c>
      <c r="F691" s="11" t="str">
        <f>"dossierComplet['"&amp;meta_dossier_complet[[#This Row],[COD_VAR]]&amp;"'][code_insee]"</f>
        <v>dossierComplet['P13_NPER_RP_LOC'][code_insee]</v>
      </c>
    </row>
    <row r="692" spans="2:6" hidden="1">
      <c r="B692" t="s">
        <v>3039</v>
      </c>
      <c r="C692" t="s">
        <v>3040</v>
      </c>
      <c r="D692" t="s">
        <v>3041</v>
      </c>
      <c r="E692" t="s">
        <v>1024</v>
      </c>
      <c r="F692" s="11" t="str">
        <f>"dossierComplet['"&amp;meta_dossier_complet[[#This Row],[COD_VAR]]&amp;"'][code_insee]"</f>
        <v>dossierComplet['P13_NPER_RP_LOCHLMV'][code_insee]</v>
      </c>
    </row>
    <row r="693" spans="2:6" hidden="1">
      <c r="B693" t="s">
        <v>3042</v>
      </c>
      <c r="C693" t="s">
        <v>3043</v>
      </c>
      <c r="D693" t="s">
        <v>3044</v>
      </c>
      <c r="E693" t="s">
        <v>1024</v>
      </c>
      <c r="F693" s="11" t="str">
        <f>"dossierComplet['"&amp;meta_dossier_complet[[#This Row],[COD_VAR]]&amp;"'][code_insee]"</f>
        <v>dossierComplet['P13_NPER_RP_GRAT'][code_insee]</v>
      </c>
    </row>
    <row r="694" spans="2:6" hidden="1">
      <c r="B694" t="s">
        <v>3045</v>
      </c>
      <c r="C694" t="s">
        <v>3046</v>
      </c>
      <c r="D694" t="s">
        <v>3047</v>
      </c>
      <c r="E694" t="s">
        <v>1024</v>
      </c>
      <c r="F694" s="11" t="str">
        <f>"dossierComplet['"&amp;meta_dossier_complet[[#This Row],[COD_VAR]]&amp;"'][code_insee]"</f>
        <v>dossierComplet['P13_ANEM_RP'][code_insee]</v>
      </c>
    </row>
    <row r="695" spans="2:6" hidden="1">
      <c r="B695" t="s">
        <v>3048</v>
      </c>
      <c r="C695" t="s">
        <v>3049</v>
      </c>
      <c r="D695" t="s">
        <v>3050</v>
      </c>
      <c r="E695" t="s">
        <v>1024</v>
      </c>
      <c r="F695" s="11" t="str">
        <f>"dossierComplet['"&amp;meta_dossier_complet[[#This Row],[COD_VAR]]&amp;"'][code_insee]"</f>
        <v>dossierComplet['P13_ANEM_RP_PROP'][code_insee]</v>
      </c>
    </row>
    <row r="696" spans="2:6" hidden="1">
      <c r="B696" t="s">
        <v>3051</v>
      </c>
      <c r="C696" t="s">
        <v>3052</v>
      </c>
      <c r="D696" t="s">
        <v>3053</v>
      </c>
      <c r="E696" t="s">
        <v>1024</v>
      </c>
      <c r="F696" s="11" t="str">
        <f>"dossierComplet['"&amp;meta_dossier_complet[[#This Row],[COD_VAR]]&amp;"'][code_insee]"</f>
        <v>dossierComplet['P13_ANEM_RP_LOC'][code_insee]</v>
      </c>
    </row>
    <row r="697" spans="2:6" hidden="1">
      <c r="B697" t="s">
        <v>3054</v>
      </c>
      <c r="C697" t="s">
        <v>3055</v>
      </c>
      <c r="D697" t="s">
        <v>3056</v>
      </c>
      <c r="E697" t="s">
        <v>1024</v>
      </c>
      <c r="F697" s="11" t="str">
        <f>"dossierComplet['"&amp;meta_dossier_complet[[#This Row],[COD_VAR]]&amp;"'][code_insee]"</f>
        <v>dossierComplet['P13_ANEM_RP_LOCHLMV'][code_insee]</v>
      </c>
    </row>
    <row r="698" spans="2:6" hidden="1">
      <c r="B698" t="s">
        <v>3057</v>
      </c>
      <c r="C698" t="s">
        <v>3058</v>
      </c>
      <c r="D698" t="s">
        <v>3059</v>
      </c>
      <c r="E698" t="s">
        <v>1024</v>
      </c>
      <c r="F698" s="11" t="str">
        <f>"dossierComplet['"&amp;meta_dossier_complet[[#This Row],[COD_VAR]]&amp;"'][code_insee]"</f>
        <v>dossierComplet['P13_ANEM_RP_GRAT'][code_insee]</v>
      </c>
    </row>
    <row r="699" spans="2:6" hidden="1">
      <c r="B699" t="s">
        <v>3060</v>
      </c>
      <c r="C699" t="s">
        <v>3061</v>
      </c>
      <c r="D699" t="s">
        <v>3062</v>
      </c>
      <c r="E699" t="s">
        <v>1024</v>
      </c>
      <c r="F699" s="11" t="str">
        <f>"dossierComplet['"&amp;meta_dossier_complet[[#This Row],[COD_VAR]]&amp;"'][code_insee]"</f>
        <v>dossierComplet['P13_RP_SDB'][code_insee]</v>
      </c>
    </row>
    <row r="700" spans="2:6" hidden="1">
      <c r="B700" t="s">
        <v>3063</v>
      </c>
      <c r="C700" t="s">
        <v>3064</v>
      </c>
      <c r="D700" t="s">
        <v>3065</v>
      </c>
      <c r="E700" t="s">
        <v>1024</v>
      </c>
      <c r="F700" s="11" t="str">
        <f>"dossierComplet['"&amp;meta_dossier_complet[[#This Row],[COD_VAR]]&amp;"'][code_insee]"</f>
        <v>dossierComplet['P13_RP_CCCOLL'][code_insee]</v>
      </c>
    </row>
    <row r="701" spans="2:6" hidden="1">
      <c r="B701" t="s">
        <v>3066</v>
      </c>
      <c r="C701" t="s">
        <v>3067</v>
      </c>
      <c r="D701" t="s">
        <v>3068</v>
      </c>
      <c r="E701" t="s">
        <v>1024</v>
      </c>
      <c r="F701" s="11" t="str">
        <f>"dossierComplet['"&amp;meta_dossier_complet[[#This Row],[COD_VAR]]&amp;"'][code_insee]"</f>
        <v>dossierComplet['P13_RP_CCIND'][code_insee]</v>
      </c>
    </row>
    <row r="702" spans="2:6" hidden="1">
      <c r="B702" t="s">
        <v>3069</v>
      </c>
      <c r="C702" t="s">
        <v>3070</v>
      </c>
      <c r="D702" t="s">
        <v>3071</v>
      </c>
      <c r="E702" t="s">
        <v>1024</v>
      </c>
      <c r="F702" s="11" t="str">
        <f>"dossierComplet['"&amp;meta_dossier_complet[[#This Row],[COD_VAR]]&amp;"'][code_insee]"</f>
        <v>dossierComplet['P13_RP_CINDELEC'][code_insee]</v>
      </c>
    </row>
    <row r="703" spans="2:6" hidden="1">
      <c r="B703" t="s">
        <v>3072</v>
      </c>
      <c r="C703" t="s">
        <v>3073</v>
      </c>
      <c r="D703" t="s">
        <v>3074</v>
      </c>
      <c r="E703" t="s">
        <v>1024</v>
      </c>
      <c r="F703" s="11" t="str">
        <f>"dossierComplet['"&amp;meta_dossier_complet[[#This Row],[COD_VAR]]&amp;"'][code_insee]"</f>
        <v>dossierComplet['P13_RP_ELEC'][code_insee]</v>
      </c>
    </row>
    <row r="704" spans="2:6" hidden="1">
      <c r="B704" t="s">
        <v>3075</v>
      </c>
      <c r="C704" t="s">
        <v>3076</v>
      </c>
      <c r="D704" t="s">
        <v>3077</v>
      </c>
      <c r="E704" t="s">
        <v>1024</v>
      </c>
      <c r="F704" s="11" t="str">
        <f>"dossierComplet['"&amp;meta_dossier_complet[[#This Row],[COD_VAR]]&amp;"'][code_insee]"</f>
        <v>dossierComplet['P13_RP_EAUCH'][code_insee]</v>
      </c>
    </row>
    <row r="705" spans="1:6" hidden="1">
      <c r="B705" t="s">
        <v>3078</v>
      </c>
      <c r="C705" t="s">
        <v>3079</v>
      </c>
      <c r="D705" t="s">
        <v>3080</v>
      </c>
      <c r="E705" t="s">
        <v>1024</v>
      </c>
      <c r="F705" s="11" t="str">
        <f>"dossierComplet['"&amp;meta_dossier_complet[[#This Row],[COD_VAR]]&amp;"'][code_insee]"</f>
        <v>dossierComplet['P13_RP_BDWC'][code_insee]</v>
      </c>
    </row>
    <row r="706" spans="1:6" hidden="1">
      <c r="B706" t="s">
        <v>3081</v>
      </c>
      <c r="C706" t="s">
        <v>3082</v>
      </c>
      <c r="D706" t="s">
        <v>3083</v>
      </c>
      <c r="E706" t="s">
        <v>1024</v>
      </c>
      <c r="F706" s="11" t="str">
        <f>"dossierComplet['"&amp;meta_dossier_complet[[#This Row],[COD_VAR]]&amp;"'][code_insee]"</f>
        <v>dossierComplet['P13_RP_CHOS'][code_insee]</v>
      </c>
    </row>
    <row r="707" spans="1:6" hidden="1">
      <c r="B707" t="s">
        <v>3084</v>
      </c>
      <c r="C707" t="s">
        <v>3085</v>
      </c>
      <c r="D707" t="s">
        <v>3086</v>
      </c>
      <c r="E707" t="s">
        <v>1024</v>
      </c>
      <c r="F707" s="11" t="str">
        <f>"dossierComplet['"&amp;meta_dossier_complet[[#This Row],[COD_VAR]]&amp;"'][code_insee]"</f>
        <v>dossierComplet['P13_RP_CLIM'][code_insee]</v>
      </c>
    </row>
    <row r="708" spans="1:6" hidden="1">
      <c r="B708" t="s">
        <v>3087</v>
      </c>
      <c r="C708" t="s">
        <v>3088</v>
      </c>
      <c r="D708" t="s">
        <v>3089</v>
      </c>
      <c r="E708" t="s">
        <v>1024</v>
      </c>
      <c r="F708" s="11" t="str">
        <f>"dossierComplet['"&amp;meta_dossier_complet[[#This Row],[COD_VAR]]&amp;"'][code_insee]"</f>
        <v>dossierComplet['P13_RP_TTEGOU'][code_insee]</v>
      </c>
    </row>
    <row r="709" spans="1:6" hidden="1">
      <c r="B709" t="s">
        <v>3090</v>
      </c>
      <c r="C709" t="s">
        <v>3091</v>
      </c>
      <c r="D709" t="s">
        <v>3092</v>
      </c>
      <c r="E709" t="s">
        <v>1024</v>
      </c>
      <c r="F709" s="11" t="str">
        <f>"dossierComplet['"&amp;meta_dossier_complet[[#This Row],[COD_VAR]]&amp;"'][code_insee]"</f>
        <v>dossierComplet['P13_RP_GARL'][code_insee]</v>
      </c>
    </row>
    <row r="710" spans="1:6" hidden="1">
      <c r="B710" t="s">
        <v>3093</v>
      </c>
      <c r="C710" t="s">
        <v>3094</v>
      </c>
      <c r="D710" t="s">
        <v>3095</v>
      </c>
      <c r="E710" t="s">
        <v>1024</v>
      </c>
      <c r="F710" s="11" t="str">
        <f>"dossierComplet['"&amp;meta_dossier_complet[[#This Row],[COD_VAR]]&amp;"'][code_insee]"</f>
        <v>dossierComplet['P13_RP_VOIT1P'][code_insee]</v>
      </c>
    </row>
    <row r="711" spans="1:6" hidden="1">
      <c r="B711" t="s">
        <v>3096</v>
      </c>
      <c r="C711" t="s">
        <v>3097</v>
      </c>
      <c r="D711" t="s">
        <v>3098</v>
      </c>
      <c r="E711" t="s">
        <v>1024</v>
      </c>
      <c r="F711" s="11" t="str">
        <f>"dossierComplet['"&amp;meta_dossier_complet[[#This Row],[COD_VAR]]&amp;"'][code_insee]"</f>
        <v>dossierComplet['P13_RP_VOIT1'][code_insee]</v>
      </c>
    </row>
    <row r="712" spans="1:6" hidden="1">
      <c r="B712" t="s">
        <v>3099</v>
      </c>
      <c r="C712" t="s">
        <v>3100</v>
      </c>
      <c r="D712" t="s">
        <v>3101</v>
      </c>
      <c r="E712" t="s">
        <v>1024</v>
      </c>
      <c r="F712" s="11" t="str">
        <f>"dossierComplet['"&amp;meta_dossier_complet[[#This Row],[COD_VAR]]&amp;"'][code_insee]"</f>
        <v>dossierComplet['P13_RP_VOIT2P'][code_insee]</v>
      </c>
    </row>
    <row r="713" spans="1:6" hidden="1">
      <c r="B713" t="s">
        <v>3102</v>
      </c>
      <c r="C713" t="s">
        <v>3103</v>
      </c>
      <c r="D713" t="s">
        <v>3104</v>
      </c>
      <c r="E713" t="s">
        <v>1024</v>
      </c>
      <c r="F713" s="11" t="str">
        <f>"dossierComplet['"&amp;meta_dossier_complet[[#This Row],[COD_VAR]]&amp;"'][code_insee]"</f>
        <v>dossierComplet['P13_RP_HABFOR'][code_insee]</v>
      </c>
    </row>
    <row r="714" spans="1:6" hidden="1">
      <c r="B714" t="s">
        <v>3105</v>
      </c>
      <c r="C714" t="s">
        <v>3106</v>
      </c>
      <c r="D714" t="s">
        <v>3107</v>
      </c>
      <c r="E714" t="s">
        <v>1024</v>
      </c>
      <c r="F714" s="11" t="str">
        <f>"dossierComplet['"&amp;meta_dossier_complet[[#This Row],[COD_VAR]]&amp;"'][code_insee]"</f>
        <v>dossierComplet['P13_RP_CASE'][code_insee]</v>
      </c>
    </row>
    <row r="715" spans="1:6" hidden="1">
      <c r="B715" t="s">
        <v>3108</v>
      </c>
      <c r="C715" t="s">
        <v>3109</v>
      </c>
      <c r="D715" t="s">
        <v>3110</v>
      </c>
      <c r="E715" t="s">
        <v>1024</v>
      </c>
      <c r="F715" s="11" t="str">
        <f>"dossierComplet['"&amp;meta_dossier_complet[[#This Row],[COD_VAR]]&amp;"'][code_insee]"</f>
        <v>dossierComplet['P13_RP_MIBOIS'][code_insee]</v>
      </c>
    </row>
    <row r="716" spans="1:6" hidden="1">
      <c r="B716" t="s">
        <v>3111</v>
      </c>
      <c r="C716" t="s">
        <v>3112</v>
      </c>
      <c r="D716" t="s">
        <v>3113</v>
      </c>
      <c r="E716" t="s">
        <v>1024</v>
      </c>
      <c r="F716" s="11" t="str">
        <f>"dossierComplet['"&amp;meta_dossier_complet[[#This Row],[COD_VAR]]&amp;"'][code_insee]"</f>
        <v>dossierComplet['P13_RP_MIDUR'][code_insee]</v>
      </c>
    </row>
    <row r="717" spans="1:6">
      <c r="A717" s="9" t="s">
        <v>6551</v>
      </c>
      <c r="B717" t="s">
        <v>668</v>
      </c>
      <c r="C717" t="s">
        <v>3114</v>
      </c>
      <c r="D717" t="s">
        <v>669</v>
      </c>
      <c r="E717" t="s">
        <v>1024</v>
      </c>
      <c r="F717" s="11" t="str">
        <f>"dossierComplet['"&amp;meta_dossier_complet[[#This Row],[COD_VAR]]&amp;"'][code_insee]"</f>
        <v>dossierComplet['P08_LOG'][code_insee]</v>
      </c>
    </row>
    <row r="718" spans="1:6">
      <c r="A718" s="9" t="s">
        <v>6551</v>
      </c>
      <c r="B718" t="s">
        <v>674</v>
      </c>
      <c r="C718" t="s">
        <v>3115</v>
      </c>
      <c r="D718" t="s">
        <v>675</v>
      </c>
      <c r="E718" t="s">
        <v>1024</v>
      </c>
      <c r="F718" s="11" t="str">
        <f>"dossierComplet['"&amp;meta_dossier_complet[[#This Row],[COD_VAR]]&amp;"'][code_insee]"</f>
        <v>dossierComplet['P08_RP'][code_insee]</v>
      </c>
    </row>
    <row r="719" spans="1:6">
      <c r="A719" s="9" t="s">
        <v>6551</v>
      </c>
      <c r="B719" t="s">
        <v>680</v>
      </c>
      <c r="C719" t="s">
        <v>3116</v>
      </c>
      <c r="D719" t="s">
        <v>681</v>
      </c>
      <c r="E719" t="s">
        <v>1024</v>
      </c>
      <c r="F719" s="11" t="str">
        <f>"dossierComplet['"&amp;meta_dossier_complet[[#This Row],[COD_VAR]]&amp;"'][code_insee]"</f>
        <v>dossierComplet['P08_RSECOCC'][code_insee]</v>
      </c>
    </row>
    <row r="720" spans="1:6">
      <c r="A720" s="9" t="s">
        <v>6551</v>
      </c>
      <c r="B720" t="s">
        <v>686</v>
      </c>
      <c r="C720" t="s">
        <v>3117</v>
      </c>
      <c r="D720" t="s">
        <v>687</v>
      </c>
      <c r="E720" t="s">
        <v>1024</v>
      </c>
      <c r="F720" s="11" t="str">
        <f>"dossierComplet['"&amp;meta_dossier_complet[[#This Row],[COD_VAR]]&amp;"'][code_insee]"</f>
        <v>dossierComplet['P08_LOGVAC'][code_insee]</v>
      </c>
    </row>
    <row r="721" spans="1:6">
      <c r="A721" s="9" t="s">
        <v>6551</v>
      </c>
      <c r="B721" t="s">
        <v>692</v>
      </c>
      <c r="C721" t="s">
        <v>3118</v>
      </c>
      <c r="D721" t="s">
        <v>693</v>
      </c>
      <c r="E721" t="s">
        <v>1024</v>
      </c>
      <c r="F721" s="11" t="str">
        <f>"dossierComplet['"&amp;meta_dossier_complet[[#This Row],[COD_VAR]]&amp;"'][code_insee]"</f>
        <v>dossierComplet['P08_MAISON'][code_insee]</v>
      </c>
    </row>
    <row r="722" spans="1:6">
      <c r="A722" s="9" t="s">
        <v>6551</v>
      </c>
      <c r="B722" t="s">
        <v>698</v>
      </c>
      <c r="C722" t="s">
        <v>3119</v>
      </c>
      <c r="D722" t="s">
        <v>699</v>
      </c>
      <c r="E722" t="s">
        <v>1024</v>
      </c>
      <c r="F722" s="11" t="str">
        <f>"dossierComplet['"&amp;meta_dossier_complet[[#This Row],[COD_VAR]]&amp;"'][code_insee]"</f>
        <v>dossierComplet['P08_APPART'][code_insee]</v>
      </c>
    </row>
    <row r="723" spans="1:6" hidden="1">
      <c r="B723" t="s">
        <v>3120</v>
      </c>
      <c r="C723" t="s">
        <v>3121</v>
      </c>
      <c r="D723" t="s">
        <v>3122</v>
      </c>
      <c r="E723" t="s">
        <v>1024</v>
      </c>
      <c r="F723" s="11" t="str">
        <f>"dossierComplet['"&amp;meta_dossier_complet[[#This Row],[COD_VAR]]&amp;"'][code_insee]"</f>
        <v>dossierComplet['P08_RP_1P'][code_insee]</v>
      </c>
    </row>
    <row r="724" spans="1:6" hidden="1">
      <c r="B724" t="s">
        <v>3123</v>
      </c>
      <c r="C724" t="s">
        <v>3124</v>
      </c>
      <c r="D724" t="s">
        <v>3125</v>
      </c>
      <c r="E724" t="s">
        <v>1024</v>
      </c>
      <c r="F724" s="11" t="str">
        <f>"dossierComplet['"&amp;meta_dossier_complet[[#This Row],[COD_VAR]]&amp;"'][code_insee]"</f>
        <v>dossierComplet['P08_RP_2P'][code_insee]</v>
      </c>
    </row>
    <row r="725" spans="1:6" hidden="1">
      <c r="B725" t="s">
        <v>3126</v>
      </c>
      <c r="C725" t="s">
        <v>3127</v>
      </c>
      <c r="D725" t="s">
        <v>3128</v>
      </c>
      <c r="E725" t="s">
        <v>1024</v>
      </c>
      <c r="F725" s="11" t="str">
        <f>"dossierComplet['"&amp;meta_dossier_complet[[#This Row],[COD_VAR]]&amp;"'][code_insee]"</f>
        <v>dossierComplet['P08_RP_3P'][code_insee]</v>
      </c>
    </row>
    <row r="726" spans="1:6" hidden="1">
      <c r="B726" t="s">
        <v>3129</v>
      </c>
      <c r="C726" t="s">
        <v>3130</v>
      </c>
      <c r="D726" t="s">
        <v>3131</v>
      </c>
      <c r="E726" t="s">
        <v>1024</v>
      </c>
      <c r="F726" s="11" t="str">
        <f>"dossierComplet['"&amp;meta_dossier_complet[[#This Row],[COD_VAR]]&amp;"'][code_insee]"</f>
        <v>dossierComplet['P08_RP_4P'][code_insee]</v>
      </c>
    </row>
    <row r="727" spans="1:6" hidden="1">
      <c r="B727" t="s">
        <v>3132</v>
      </c>
      <c r="C727" t="s">
        <v>3133</v>
      </c>
      <c r="D727" t="s">
        <v>3134</v>
      </c>
      <c r="E727" t="s">
        <v>1024</v>
      </c>
      <c r="F727" s="11" t="str">
        <f>"dossierComplet['"&amp;meta_dossier_complet[[#This Row],[COD_VAR]]&amp;"'][code_insee]"</f>
        <v>dossierComplet['P08_RP_5PP'][code_insee]</v>
      </c>
    </row>
    <row r="728" spans="1:6" hidden="1">
      <c r="B728" t="s">
        <v>3135</v>
      </c>
      <c r="C728" t="s">
        <v>3136</v>
      </c>
      <c r="D728" t="s">
        <v>3137</v>
      </c>
      <c r="E728" t="s">
        <v>1024</v>
      </c>
      <c r="F728" s="11" t="str">
        <f>"dossierComplet['"&amp;meta_dossier_complet[[#This Row],[COD_VAR]]&amp;"'][code_insee]"</f>
        <v>dossierComplet['P08_NBPI_RP'][code_insee]</v>
      </c>
    </row>
    <row r="729" spans="1:6" hidden="1">
      <c r="B729" t="s">
        <v>3138</v>
      </c>
      <c r="C729" t="s">
        <v>3139</v>
      </c>
      <c r="D729" t="s">
        <v>3140</v>
      </c>
      <c r="E729" t="s">
        <v>1024</v>
      </c>
      <c r="F729" s="11" t="str">
        <f>"dossierComplet['"&amp;meta_dossier_complet[[#This Row],[COD_VAR]]&amp;"'][code_insee]"</f>
        <v>dossierComplet['P08_RPMAISON'][code_insee]</v>
      </c>
    </row>
    <row r="730" spans="1:6" hidden="1">
      <c r="B730" t="s">
        <v>3141</v>
      </c>
      <c r="C730" t="s">
        <v>3142</v>
      </c>
      <c r="D730" t="s">
        <v>3143</v>
      </c>
      <c r="E730" t="s">
        <v>1024</v>
      </c>
      <c r="F730" s="11" t="str">
        <f>"dossierComplet['"&amp;meta_dossier_complet[[#This Row],[COD_VAR]]&amp;"'][code_insee]"</f>
        <v>dossierComplet['P08_NBPI_RPMAISON'][code_insee]</v>
      </c>
    </row>
    <row r="731" spans="1:6" hidden="1">
      <c r="B731" t="s">
        <v>3144</v>
      </c>
      <c r="C731" t="s">
        <v>3145</v>
      </c>
      <c r="D731" t="s">
        <v>3146</v>
      </c>
      <c r="E731" t="s">
        <v>1024</v>
      </c>
      <c r="F731" s="11" t="str">
        <f>"dossierComplet['"&amp;meta_dossier_complet[[#This Row],[COD_VAR]]&amp;"'][code_insee]"</f>
        <v>dossierComplet['P08_RPAPPART'][code_insee]</v>
      </c>
    </row>
    <row r="732" spans="1:6" hidden="1">
      <c r="B732" t="s">
        <v>3147</v>
      </c>
      <c r="C732" t="s">
        <v>3148</v>
      </c>
      <c r="D732" t="s">
        <v>3149</v>
      </c>
      <c r="E732" t="s">
        <v>1024</v>
      </c>
      <c r="F732" s="11" t="str">
        <f>"dossierComplet['"&amp;meta_dossier_complet[[#This Row],[COD_VAR]]&amp;"'][code_insee]"</f>
        <v>dossierComplet['P08_NBPI_RPAPPART'][code_insee]</v>
      </c>
    </row>
    <row r="733" spans="1:6" hidden="1">
      <c r="B733" t="s">
        <v>3150</v>
      </c>
      <c r="C733" t="s">
        <v>3151</v>
      </c>
      <c r="D733" t="s">
        <v>3152</v>
      </c>
      <c r="E733" t="s">
        <v>1024</v>
      </c>
      <c r="F733" s="11" t="str">
        <f>"dossierComplet['"&amp;meta_dossier_complet[[#This Row],[COD_VAR]]&amp;"'][code_insee]"</f>
        <v>dossierComplet['P08_RP_ACHTT'][code_insee]</v>
      </c>
    </row>
    <row r="734" spans="1:6" hidden="1">
      <c r="B734" t="s">
        <v>3153</v>
      </c>
      <c r="C734" t="s">
        <v>3154</v>
      </c>
      <c r="D734" t="s">
        <v>3155</v>
      </c>
      <c r="E734" t="s">
        <v>1024</v>
      </c>
      <c r="F734" s="11" t="str">
        <f>"dossierComplet['"&amp;meta_dossier_complet[[#This Row],[COD_VAR]]&amp;"'][code_insee]"</f>
        <v>dossierComplet['P08_RP_ACHT1'][code_insee]</v>
      </c>
    </row>
    <row r="735" spans="1:6" hidden="1">
      <c r="B735" t="s">
        <v>3156</v>
      </c>
      <c r="C735" t="s">
        <v>3157</v>
      </c>
      <c r="D735" t="s">
        <v>3158</v>
      </c>
      <c r="E735" t="s">
        <v>1024</v>
      </c>
      <c r="F735" s="11" t="str">
        <f>"dossierComplet['"&amp;meta_dossier_complet[[#This Row],[COD_VAR]]&amp;"'][code_insee]"</f>
        <v>dossierComplet['P08_RP_ACHT2'][code_insee]</v>
      </c>
    </row>
    <row r="736" spans="1:6" hidden="1">
      <c r="B736" t="s">
        <v>3159</v>
      </c>
      <c r="C736" t="s">
        <v>3160</v>
      </c>
      <c r="D736" t="s">
        <v>3161</v>
      </c>
      <c r="E736" t="s">
        <v>1024</v>
      </c>
      <c r="F736" s="11" t="str">
        <f>"dossierComplet['"&amp;meta_dossier_complet[[#This Row],[COD_VAR]]&amp;"'][code_insee]"</f>
        <v>dossierComplet['P08_RP_ACHT3'][code_insee]</v>
      </c>
    </row>
    <row r="737" spans="2:6" hidden="1">
      <c r="B737" t="s">
        <v>3162</v>
      </c>
      <c r="C737" t="s">
        <v>3163</v>
      </c>
      <c r="D737" t="s">
        <v>3164</v>
      </c>
      <c r="E737" t="s">
        <v>1024</v>
      </c>
      <c r="F737" s="11" t="str">
        <f>"dossierComplet['"&amp;meta_dossier_complet[[#This Row],[COD_VAR]]&amp;"'][code_insee]"</f>
        <v>dossierComplet['P08_RP_ACHT4'][code_insee]</v>
      </c>
    </row>
    <row r="738" spans="2:6" hidden="1">
      <c r="B738" t="s">
        <v>3165</v>
      </c>
      <c r="C738" t="s">
        <v>3166</v>
      </c>
      <c r="D738" t="s">
        <v>3167</v>
      </c>
      <c r="E738" t="s">
        <v>1024</v>
      </c>
      <c r="F738" s="11" t="str">
        <f>"dossierComplet['"&amp;meta_dossier_complet[[#This Row],[COD_VAR]]&amp;"'][code_insee]"</f>
        <v>dossierComplet['P08_RPMAISON_ACHT1'][code_insee]</v>
      </c>
    </row>
    <row r="739" spans="2:6" hidden="1">
      <c r="B739" t="s">
        <v>3168</v>
      </c>
      <c r="C739" t="s">
        <v>3169</v>
      </c>
      <c r="D739" t="s">
        <v>3170</v>
      </c>
      <c r="E739" t="s">
        <v>1024</v>
      </c>
      <c r="F739" s="11" t="str">
        <f>"dossierComplet['"&amp;meta_dossier_complet[[#This Row],[COD_VAR]]&amp;"'][code_insee]"</f>
        <v>dossierComplet['P08_RPMAISON_ACHT2'][code_insee]</v>
      </c>
    </row>
    <row r="740" spans="2:6" hidden="1">
      <c r="B740" t="s">
        <v>3171</v>
      </c>
      <c r="C740" t="s">
        <v>3172</v>
      </c>
      <c r="D740" t="s">
        <v>3173</v>
      </c>
      <c r="E740" t="s">
        <v>1024</v>
      </c>
      <c r="F740" s="11" t="str">
        <f>"dossierComplet['"&amp;meta_dossier_complet[[#This Row],[COD_VAR]]&amp;"'][code_insee]"</f>
        <v>dossierComplet['P08_RPMAISON_ACHT3'][code_insee]</v>
      </c>
    </row>
    <row r="741" spans="2:6" hidden="1">
      <c r="B741" t="s">
        <v>3174</v>
      </c>
      <c r="C741" t="s">
        <v>3175</v>
      </c>
      <c r="D741" t="s">
        <v>3176</v>
      </c>
      <c r="E741" t="s">
        <v>1024</v>
      </c>
      <c r="F741" s="11" t="str">
        <f>"dossierComplet['"&amp;meta_dossier_complet[[#This Row],[COD_VAR]]&amp;"'][code_insee]"</f>
        <v>dossierComplet['P08_RPMAISON_ACHT4'][code_insee]</v>
      </c>
    </row>
    <row r="742" spans="2:6" hidden="1">
      <c r="B742" t="s">
        <v>3177</v>
      </c>
      <c r="C742" t="s">
        <v>3178</v>
      </c>
      <c r="D742" t="s">
        <v>3179</v>
      </c>
      <c r="E742" t="s">
        <v>1024</v>
      </c>
      <c r="F742" s="11" t="str">
        <f>"dossierComplet['"&amp;meta_dossier_complet[[#This Row],[COD_VAR]]&amp;"'][code_insee]"</f>
        <v>dossierComplet['P08_RPAPPART_ACHT1'][code_insee]</v>
      </c>
    </row>
    <row r="743" spans="2:6" hidden="1">
      <c r="B743" t="s">
        <v>3180</v>
      </c>
      <c r="C743" t="s">
        <v>3181</v>
      </c>
      <c r="D743" t="s">
        <v>3182</v>
      </c>
      <c r="E743" t="s">
        <v>1024</v>
      </c>
      <c r="F743" s="11" t="str">
        <f>"dossierComplet['"&amp;meta_dossier_complet[[#This Row],[COD_VAR]]&amp;"'][code_insee]"</f>
        <v>dossierComplet['P08_RPAPPART_ACHT2'][code_insee]</v>
      </c>
    </row>
    <row r="744" spans="2:6" hidden="1">
      <c r="B744" t="s">
        <v>3183</v>
      </c>
      <c r="C744" t="s">
        <v>3184</v>
      </c>
      <c r="D744" t="s">
        <v>3185</v>
      </c>
      <c r="E744" t="s">
        <v>1024</v>
      </c>
      <c r="F744" s="11" t="str">
        <f>"dossierComplet['"&amp;meta_dossier_complet[[#This Row],[COD_VAR]]&amp;"'][code_insee]"</f>
        <v>dossierComplet['P08_RPAPPART_ACHT3'][code_insee]</v>
      </c>
    </row>
    <row r="745" spans="2:6" hidden="1">
      <c r="B745" t="s">
        <v>3186</v>
      </c>
      <c r="C745" t="s">
        <v>3187</v>
      </c>
      <c r="D745" t="s">
        <v>3188</v>
      </c>
      <c r="E745" t="s">
        <v>1024</v>
      </c>
      <c r="F745" s="11" t="str">
        <f>"dossierComplet['"&amp;meta_dossier_complet[[#This Row],[COD_VAR]]&amp;"'][code_insee]"</f>
        <v>dossierComplet['P08_RPAPPART_ACHT4'][code_insee]</v>
      </c>
    </row>
    <row r="746" spans="2:6" hidden="1">
      <c r="B746" t="s">
        <v>3189</v>
      </c>
      <c r="C746" t="s">
        <v>3190</v>
      </c>
      <c r="D746" t="s">
        <v>705</v>
      </c>
      <c r="E746" t="s">
        <v>1024</v>
      </c>
      <c r="F746" s="11" t="str">
        <f>"dossierComplet['"&amp;meta_dossier_complet[[#This Row],[COD_VAR]]&amp;"'][code_insee]"</f>
        <v>dossierComplet['P08_MEN'][code_insee]</v>
      </c>
    </row>
    <row r="747" spans="2:6" hidden="1">
      <c r="B747" t="s">
        <v>3191</v>
      </c>
      <c r="C747" t="s">
        <v>3192</v>
      </c>
      <c r="D747" t="s">
        <v>3193</v>
      </c>
      <c r="E747" t="s">
        <v>1024</v>
      </c>
      <c r="F747" s="11" t="str">
        <f>"dossierComplet['"&amp;meta_dossier_complet[[#This Row],[COD_VAR]]&amp;"'][code_insee]"</f>
        <v>dossierComplet['P08_MEN_ANEM0002'][code_insee]</v>
      </c>
    </row>
    <row r="748" spans="2:6" hidden="1">
      <c r="B748" t="s">
        <v>3194</v>
      </c>
      <c r="C748" t="s">
        <v>3195</v>
      </c>
      <c r="D748" t="s">
        <v>3196</v>
      </c>
      <c r="E748" t="s">
        <v>1024</v>
      </c>
      <c r="F748" s="11" t="str">
        <f>"dossierComplet['"&amp;meta_dossier_complet[[#This Row],[COD_VAR]]&amp;"'][code_insee]"</f>
        <v>dossierComplet['P08_MEN_ANEM0204'][code_insee]</v>
      </c>
    </row>
    <row r="749" spans="2:6" hidden="1">
      <c r="B749" t="s">
        <v>3197</v>
      </c>
      <c r="C749" t="s">
        <v>3198</v>
      </c>
      <c r="D749" t="s">
        <v>3199</v>
      </c>
      <c r="E749" t="s">
        <v>1024</v>
      </c>
      <c r="F749" s="11" t="str">
        <f>"dossierComplet['"&amp;meta_dossier_complet[[#This Row],[COD_VAR]]&amp;"'][code_insee]"</f>
        <v>dossierComplet['P08_MEN_ANEM0509'][code_insee]</v>
      </c>
    </row>
    <row r="750" spans="2:6" hidden="1">
      <c r="B750" t="s">
        <v>3200</v>
      </c>
      <c r="C750" t="s">
        <v>3201</v>
      </c>
      <c r="D750" t="s">
        <v>3202</v>
      </c>
      <c r="E750" t="s">
        <v>1024</v>
      </c>
      <c r="F750" s="11" t="str">
        <f>"dossierComplet['"&amp;meta_dossier_complet[[#This Row],[COD_VAR]]&amp;"'][code_insee]"</f>
        <v>dossierComplet['P08_MEN_ANEM10P'][code_insee]</v>
      </c>
    </row>
    <row r="751" spans="2:6" hidden="1">
      <c r="B751" t="s">
        <v>3203</v>
      </c>
      <c r="C751" t="s">
        <v>3204</v>
      </c>
      <c r="D751" t="s">
        <v>3205</v>
      </c>
      <c r="E751" t="s">
        <v>1024</v>
      </c>
      <c r="F751" s="11" t="str">
        <f>"dossierComplet['"&amp;meta_dossier_complet[[#This Row],[COD_VAR]]&amp;"'][code_insee]"</f>
        <v>dossierComplet['P08_MEN_ANEM1019'][code_insee]</v>
      </c>
    </row>
    <row r="752" spans="2:6" hidden="1">
      <c r="B752" t="s">
        <v>3206</v>
      </c>
      <c r="C752" t="s">
        <v>3207</v>
      </c>
      <c r="D752" t="s">
        <v>3208</v>
      </c>
      <c r="E752" t="s">
        <v>1024</v>
      </c>
      <c r="F752" s="11" t="str">
        <f>"dossierComplet['"&amp;meta_dossier_complet[[#This Row],[COD_VAR]]&amp;"'][code_insee]"</f>
        <v>dossierComplet['P08_MEN_ANEM2029'][code_insee]</v>
      </c>
    </row>
    <row r="753" spans="1:6" hidden="1">
      <c r="B753" t="s">
        <v>3209</v>
      </c>
      <c r="C753" t="s">
        <v>3210</v>
      </c>
      <c r="D753" t="s">
        <v>3211</v>
      </c>
      <c r="E753" t="s">
        <v>1024</v>
      </c>
      <c r="F753" s="11" t="str">
        <f>"dossierComplet['"&amp;meta_dossier_complet[[#This Row],[COD_VAR]]&amp;"'][code_insee]"</f>
        <v>dossierComplet['P08_MEN_ANEM30P'][code_insee]</v>
      </c>
    </row>
    <row r="754" spans="1:6" hidden="1">
      <c r="B754" t="s">
        <v>3212</v>
      </c>
      <c r="C754" t="s">
        <v>3213</v>
      </c>
      <c r="D754" t="s">
        <v>3214</v>
      </c>
      <c r="E754" t="s">
        <v>1024</v>
      </c>
      <c r="F754" s="11" t="str">
        <f>"dossierComplet['"&amp;meta_dossier_complet[[#This Row],[COD_VAR]]&amp;"'][code_insee]"</f>
        <v>dossierComplet['P08_PMEN'][code_insee]</v>
      </c>
    </row>
    <row r="755" spans="1:6" hidden="1">
      <c r="B755" t="s">
        <v>3215</v>
      </c>
      <c r="C755" t="s">
        <v>3216</v>
      </c>
      <c r="D755" t="s">
        <v>3217</v>
      </c>
      <c r="E755" t="s">
        <v>1024</v>
      </c>
      <c r="F755" s="11" t="str">
        <f>"dossierComplet['"&amp;meta_dossier_complet[[#This Row],[COD_VAR]]&amp;"'][code_insee]"</f>
        <v>dossierComplet['P08_PMEN_ANEM0002'][code_insee]</v>
      </c>
    </row>
    <row r="756" spans="1:6" hidden="1">
      <c r="B756" t="s">
        <v>3218</v>
      </c>
      <c r="C756" t="s">
        <v>3219</v>
      </c>
      <c r="D756" t="s">
        <v>3220</v>
      </c>
      <c r="E756" t="s">
        <v>1024</v>
      </c>
      <c r="F756" s="11" t="str">
        <f>"dossierComplet['"&amp;meta_dossier_complet[[#This Row],[COD_VAR]]&amp;"'][code_insee]"</f>
        <v>dossierComplet['P08_PMEN_ANEM0204'][code_insee]</v>
      </c>
    </row>
    <row r="757" spans="1:6" hidden="1">
      <c r="B757" t="s">
        <v>3221</v>
      </c>
      <c r="C757" t="s">
        <v>3222</v>
      </c>
      <c r="D757" t="s">
        <v>3223</v>
      </c>
      <c r="E757" t="s">
        <v>1024</v>
      </c>
      <c r="F757" s="11" t="str">
        <f>"dossierComplet['"&amp;meta_dossier_complet[[#This Row],[COD_VAR]]&amp;"'][code_insee]"</f>
        <v>dossierComplet['P08_PMEN_ANEM0509'][code_insee]</v>
      </c>
    </row>
    <row r="758" spans="1:6" hidden="1">
      <c r="B758" t="s">
        <v>3224</v>
      </c>
      <c r="C758" t="s">
        <v>3225</v>
      </c>
      <c r="D758" t="s">
        <v>3226</v>
      </c>
      <c r="E758" t="s">
        <v>1024</v>
      </c>
      <c r="F758" s="11" t="str">
        <f>"dossierComplet['"&amp;meta_dossier_complet[[#This Row],[COD_VAR]]&amp;"'][code_insee]"</f>
        <v>dossierComplet['P08_PMEN_ANEM10P'][code_insee]</v>
      </c>
    </row>
    <row r="759" spans="1:6" hidden="1">
      <c r="B759" t="s">
        <v>3227</v>
      </c>
      <c r="C759" t="s">
        <v>3228</v>
      </c>
      <c r="D759" t="s">
        <v>3229</v>
      </c>
      <c r="E759" t="s">
        <v>1024</v>
      </c>
      <c r="F759" s="11" t="str">
        <f>"dossierComplet['"&amp;meta_dossier_complet[[#This Row],[COD_VAR]]&amp;"'][code_insee]"</f>
        <v>dossierComplet['P08_NBPI_RP_ANEM0002'][code_insee]</v>
      </c>
    </row>
    <row r="760" spans="1:6" hidden="1">
      <c r="B760" t="s">
        <v>3230</v>
      </c>
      <c r="C760" t="s">
        <v>3231</v>
      </c>
      <c r="D760" t="s">
        <v>3232</v>
      </c>
      <c r="E760" t="s">
        <v>1024</v>
      </c>
      <c r="F760" s="11" t="str">
        <f>"dossierComplet['"&amp;meta_dossier_complet[[#This Row],[COD_VAR]]&amp;"'][code_insee]"</f>
        <v>dossierComplet['P08_NBPI_RP_ANEM0204'][code_insee]</v>
      </c>
    </row>
    <row r="761" spans="1:6" hidden="1">
      <c r="B761" t="s">
        <v>3233</v>
      </c>
      <c r="C761" t="s">
        <v>3234</v>
      </c>
      <c r="D761" t="s">
        <v>3235</v>
      </c>
      <c r="E761" t="s">
        <v>1024</v>
      </c>
      <c r="F761" s="11" t="str">
        <f>"dossierComplet['"&amp;meta_dossier_complet[[#This Row],[COD_VAR]]&amp;"'][code_insee]"</f>
        <v>dossierComplet['P08_NBPI_RP_ANEM0509'][code_insee]</v>
      </c>
    </row>
    <row r="762" spans="1:6" hidden="1">
      <c r="B762" t="s">
        <v>3236</v>
      </c>
      <c r="C762" t="s">
        <v>3237</v>
      </c>
      <c r="D762" t="s">
        <v>3238</v>
      </c>
      <c r="E762" t="s">
        <v>1024</v>
      </c>
      <c r="F762" s="11" t="str">
        <f>"dossierComplet['"&amp;meta_dossier_complet[[#This Row],[COD_VAR]]&amp;"'][code_insee]"</f>
        <v>dossierComplet['P08_NBPI_RP_ANEM10P'][code_insee]</v>
      </c>
    </row>
    <row r="763" spans="1:6">
      <c r="A763" s="9" t="s">
        <v>6551</v>
      </c>
      <c r="B763" t="s">
        <v>716</v>
      </c>
      <c r="C763" t="s">
        <v>3239</v>
      </c>
      <c r="D763" t="s">
        <v>717</v>
      </c>
      <c r="E763" t="s">
        <v>1024</v>
      </c>
      <c r="F763" s="11" t="str">
        <f>"dossierComplet['"&amp;meta_dossier_complet[[#This Row],[COD_VAR]]&amp;"'][code_insee]"</f>
        <v>dossierComplet['P08_RP_PROP'][code_insee]</v>
      </c>
    </row>
    <row r="764" spans="1:6">
      <c r="A764" s="9" t="s">
        <v>6551</v>
      </c>
      <c r="B764" t="s">
        <v>722</v>
      </c>
      <c r="C764" t="s">
        <v>3240</v>
      </c>
      <c r="D764" t="s">
        <v>723</v>
      </c>
      <c r="E764" t="s">
        <v>1024</v>
      </c>
      <c r="F764" s="11" t="str">
        <f>"dossierComplet['"&amp;meta_dossier_complet[[#This Row],[COD_VAR]]&amp;"'][code_insee]"</f>
        <v>dossierComplet['P08_RP_LOC'][code_insee]</v>
      </c>
    </row>
    <row r="765" spans="1:6">
      <c r="A765" s="9" t="s">
        <v>6551</v>
      </c>
      <c r="B765" t="s">
        <v>3241</v>
      </c>
      <c r="C765" t="s">
        <v>3242</v>
      </c>
      <c r="D765" t="s">
        <v>3243</v>
      </c>
      <c r="E765" t="s">
        <v>1024</v>
      </c>
      <c r="F765" s="11" t="str">
        <f>"dossierComplet['"&amp;meta_dossier_complet[[#This Row],[COD_VAR]]&amp;"'][code_insee]"</f>
        <v>dossierComplet['P08_RP_LOCHLMV'][code_insee]</v>
      </c>
    </row>
    <row r="766" spans="1:6" hidden="1">
      <c r="B766" t="s">
        <v>3244</v>
      </c>
      <c r="C766" t="s">
        <v>3245</v>
      </c>
      <c r="D766" t="s">
        <v>3246</v>
      </c>
      <c r="E766" t="s">
        <v>1024</v>
      </c>
      <c r="F766" s="11" t="str">
        <f>"dossierComplet['"&amp;meta_dossier_complet[[#This Row],[COD_VAR]]&amp;"'][code_insee]"</f>
        <v>dossierComplet['P08_RP_GRAT'][code_insee]</v>
      </c>
    </row>
    <row r="767" spans="1:6" hidden="1">
      <c r="B767" t="s">
        <v>3247</v>
      </c>
      <c r="C767" t="s">
        <v>3248</v>
      </c>
      <c r="D767" t="s">
        <v>3249</v>
      </c>
      <c r="E767" t="s">
        <v>1024</v>
      </c>
      <c r="F767" s="11" t="str">
        <f>"dossierComplet['"&amp;meta_dossier_complet[[#This Row],[COD_VAR]]&amp;"'][code_insee]"</f>
        <v>dossierComplet['P08_NPER_RP'][code_insee]</v>
      </c>
    </row>
    <row r="768" spans="1:6" hidden="1">
      <c r="B768" t="s">
        <v>3250</v>
      </c>
      <c r="C768" t="s">
        <v>3251</v>
      </c>
      <c r="D768" t="s">
        <v>3252</v>
      </c>
      <c r="E768" t="s">
        <v>1024</v>
      </c>
      <c r="F768" s="11" t="str">
        <f>"dossierComplet['"&amp;meta_dossier_complet[[#This Row],[COD_VAR]]&amp;"'][code_insee]"</f>
        <v>dossierComplet['P08_NPER_RP_PROP'][code_insee]</v>
      </c>
    </row>
    <row r="769" spans="2:6" hidden="1">
      <c r="B769" t="s">
        <v>3253</v>
      </c>
      <c r="C769" t="s">
        <v>3254</v>
      </c>
      <c r="D769" t="s">
        <v>3255</v>
      </c>
      <c r="E769" t="s">
        <v>1024</v>
      </c>
      <c r="F769" s="11" t="str">
        <f>"dossierComplet['"&amp;meta_dossier_complet[[#This Row],[COD_VAR]]&amp;"'][code_insee]"</f>
        <v>dossierComplet['P08_NPER_RP_LOC'][code_insee]</v>
      </c>
    </row>
    <row r="770" spans="2:6" hidden="1">
      <c r="B770" t="s">
        <v>3256</v>
      </c>
      <c r="C770" t="s">
        <v>3257</v>
      </c>
      <c r="D770" t="s">
        <v>3258</v>
      </c>
      <c r="E770" t="s">
        <v>1024</v>
      </c>
      <c r="F770" s="11" t="str">
        <f>"dossierComplet['"&amp;meta_dossier_complet[[#This Row],[COD_VAR]]&amp;"'][code_insee]"</f>
        <v>dossierComplet['P08_NPER_RP_LOCHLMV'][code_insee]</v>
      </c>
    </row>
    <row r="771" spans="2:6" hidden="1">
      <c r="B771" t="s">
        <v>3259</v>
      </c>
      <c r="C771" t="s">
        <v>3260</v>
      </c>
      <c r="D771" t="s">
        <v>3261</v>
      </c>
      <c r="E771" t="s">
        <v>1024</v>
      </c>
      <c r="F771" s="11" t="str">
        <f>"dossierComplet['"&amp;meta_dossier_complet[[#This Row],[COD_VAR]]&amp;"'][code_insee]"</f>
        <v>dossierComplet['P08_NPER_RP_GRAT'][code_insee]</v>
      </c>
    </row>
    <row r="772" spans="2:6" hidden="1">
      <c r="B772" t="s">
        <v>3262</v>
      </c>
      <c r="C772" t="s">
        <v>3263</v>
      </c>
      <c r="D772" t="s">
        <v>3264</v>
      </c>
      <c r="E772" t="s">
        <v>1024</v>
      </c>
      <c r="F772" s="11" t="str">
        <f>"dossierComplet['"&amp;meta_dossier_complet[[#This Row],[COD_VAR]]&amp;"'][code_insee]"</f>
        <v>dossierComplet['P08_ANEM_RP'][code_insee]</v>
      </c>
    </row>
    <row r="773" spans="2:6" hidden="1">
      <c r="B773" t="s">
        <v>3265</v>
      </c>
      <c r="C773" t="s">
        <v>3266</v>
      </c>
      <c r="D773" t="s">
        <v>3267</v>
      </c>
      <c r="E773" t="s">
        <v>1024</v>
      </c>
      <c r="F773" s="11" t="str">
        <f>"dossierComplet['"&amp;meta_dossier_complet[[#This Row],[COD_VAR]]&amp;"'][code_insee]"</f>
        <v>dossierComplet['P08_ANEM_RP_PROP'][code_insee]</v>
      </c>
    </row>
    <row r="774" spans="2:6" hidden="1">
      <c r="B774" t="s">
        <v>3268</v>
      </c>
      <c r="C774" t="s">
        <v>3269</v>
      </c>
      <c r="D774" t="s">
        <v>3270</v>
      </c>
      <c r="E774" t="s">
        <v>1024</v>
      </c>
      <c r="F774" s="11" t="str">
        <f>"dossierComplet['"&amp;meta_dossier_complet[[#This Row],[COD_VAR]]&amp;"'][code_insee]"</f>
        <v>dossierComplet['P08_ANEM_RP_LOC'][code_insee]</v>
      </c>
    </row>
    <row r="775" spans="2:6" hidden="1">
      <c r="B775" t="s">
        <v>3271</v>
      </c>
      <c r="C775" t="s">
        <v>3272</v>
      </c>
      <c r="D775" t="s">
        <v>3273</v>
      </c>
      <c r="E775" t="s">
        <v>1024</v>
      </c>
      <c r="F775" s="11" t="str">
        <f>"dossierComplet['"&amp;meta_dossier_complet[[#This Row],[COD_VAR]]&amp;"'][code_insee]"</f>
        <v>dossierComplet['P08_ANEM_RP_LOCHLMV'][code_insee]</v>
      </c>
    </row>
    <row r="776" spans="2:6" hidden="1">
      <c r="B776" t="s">
        <v>3274</v>
      </c>
      <c r="C776" t="s">
        <v>3275</v>
      </c>
      <c r="D776" t="s">
        <v>3276</v>
      </c>
      <c r="E776" t="s">
        <v>1024</v>
      </c>
      <c r="F776" s="11" t="str">
        <f>"dossierComplet['"&amp;meta_dossier_complet[[#This Row],[COD_VAR]]&amp;"'][code_insee]"</f>
        <v>dossierComplet['P08_ANEM_RP_GRAT'][code_insee]</v>
      </c>
    </row>
    <row r="777" spans="2:6" hidden="1">
      <c r="B777" t="s">
        <v>3277</v>
      </c>
      <c r="C777" t="s">
        <v>3278</v>
      </c>
      <c r="D777" t="s">
        <v>3279</v>
      </c>
      <c r="E777" t="s">
        <v>1024</v>
      </c>
      <c r="F777" s="11" t="str">
        <f>"dossierComplet['"&amp;meta_dossier_complet[[#This Row],[COD_VAR]]&amp;"'][code_insee]"</f>
        <v>dossierComplet['P08_RP_SDB'][code_insee]</v>
      </c>
    </row>
    <row r="778" spans="2:6" hidden="1">
      <c r="B778" t="s">
        <v>3280</v>
      </c>
      <c r="C778" t="s">
        <v>3281</v>
      </c>
      <c r="D778" t="s">
        <v>3282</v>
      </c>
      <c r="E778" t="s">
        <v>1024</v>
      </c>
      <c r="F778" s="11" t="str">
        <f>"dossierComplet['"&amp;meta_dossier_complet[[#This Row],[COD_VAR]]&amp;"'][code_insee]"</f>
        <v>dossierComplet['P08_RP_CCCOLL'][code_insee]</v>
      </c>
    </row>
    <row r="779" spans="2:6" hidden="1">
      <c r="B779" t="s">
        <v>3283</v>
      </c>
      <c r="C779" t="s">
        <v>3284</v>
      </c>
      <c r="D779" t="s">
        <v>3285</v>
      </c>
      <c r="E779" t="s">
        <v>1024</v>
      </c>
      <c r="F779" s="11" t="str">
        <f>"dossierComplet['"&amp;meta_dossier_complet[[#This Row],[COD_VAR]]&amp;"'][code_insee]"</f>
        <v>dossierComplet['P08_RP_CCIND'][code_insee]</v>
      </c>
    </row>
    <row r="780" spans="2:6" hidden="1">
      <c r="B780" t="s">
        <v>3286</v>
      </c>
      <c r="C780" t="s">
        <v>3287</v>
      </c>
      <c r="D780" t="s">
        <v>3288</v>
      </c>
      <c r="E780" t="s">
        <v>1024</v>
      </c>
      <c r="F780" s="11" t="str">
        <f>"dossierComplet['"&amp;meta_dossier_complet[[#This Row],[COD_VAR]]&amp;"'][code_insee]"</f>
        <v>dossierComplet['P08_RP_CINDELEC'][code_insee]</v>
      </c>
    </row>
    <row r="781" spans="2:6" hidden="1">
      <c r="B781" t="s">
        <v>3289</v>
      </c>
      <c r="C781" t="s">
        <v>3290</v>
      </c>
      <c r="D781" t="s">
        <v>3291</v>
      </c>
      <c r="E781" t="s">
        <v>1024</v>
      </c>
      <c r="F781" s="11" t="str">
        <f>"dossierComplet['"&amp;meta_dossier_complet[[#This Row],[COD_VAR]]&amp;"'][code_insee]"</f>
        <v>dossierComplet['P08_RP_ELEC'][code_insee]</v>
      </c>
    </row>
    <row r="782" spans="2:6" hidden="1">
      <c r="B782" t="s">
        <v>3292</v>
      </c>
      <c r="C782" t="s">
        <v>3293</v>
      </c>
      <c r="D782" t="s">
        <v>3294</v>
      </c>
      <c r="E782" t="s">
        <v>1024</v>
      </c>
      <c r="F782" s="11" t="str">
        <f>"dossierComplet['"&amp;meta_dossier_complet[[#This Row],[COD_VAR]]&amp;"'][code_insee]"</f>
        <v>dossierComplet['P08_RP_EAUCH'][code_insee]</v>
      </c>
    </row>
    <row r="783" spans="2:6" hidden="1">
      <c r="B783" t="s">
        <v>3295</v>
      </c>
      <c r="C783" t="s">
        <v>3296</v>
      </c>
      <c r="D783" t="s">
        <v>3297</v>
      </c>
      <c r="E783" t="s">
        <v>1024</v>
      </c>
      <c r="F783" s="11" t="str">
        <f>"dossierComplet['"&amp;meta_dossier_complet[[#This Row],[COD_VAR]]&amp;"'][code_insee]"</f>
        <v>dossierComplet['P08_RP_BDWC'][code_insee]</v>
      </c>
    </row>
    <row r="784" spans="2:6" hidden="1">
      <c r="B784" t="s">
        <v>3298</v>
      </c>
      <c r="C784" t="s">
        <v>3299</v>
      </c>
      <c r="D784" t="s">
        <v>3300</v>
      </c>
      <c r="E784" t="s">
        <v>1024</v>
      </c>
      <c r="F784" s="11" t="str">
        <f>"dossierComplet['"&amp;meta_dossier_complet[[#This Row],[COD_VAR]]&amp;"'][code_insee]"</f>
        <v>dossierComplet['P08_RP_CHOS'][code_insee]</v>
      </c>
    </row>
    <row r="785" spans="2:6" hidden="1">
      <c r="B785" t="s">
        <v>3301</v>
      </c>
      <c r="C785" t="s">
        <v>3302</v>
      </c>
      <c r="D785" t="s">
        <v>3303</v>
      </c>
      <c r="E785" t="s">
        <v>1024</v>
      </c>
      <c r="F785" s="11" t="str">
        <f>"dossierComplet['"&amp;meta_dossier_complet[[#This Row],[COD_VAR]]&amp;"'][code_insee]"</f>
        <v>dossierComplet['P08_RP_CLIM'][code_insee]</v>
      </c>
    </row>
    <row r="786" spans="2:6" hidden="1">
      <c r="B786" t="s">
        <v>3304</v>
      </c>
      <c r="C786" t="s">
        <v>3305</v>
      </c>
      <c r="D786" t="s">
        <v>3306</v>
      </c>
      <c r="E786" t="s">
        <v>1024</v>
      </c>
      <c r="F786" s="11" t="str">
        <f>"dossierComplet['"&amp;meta_dossier_complet[[#This Row],[COD_VAR]]&amp;"'][code_insee]"</f>
        <v>dossierComplet['P08_RP_TTEGOU'][code_insee]</v>
      </c>
    </row>
    <row r="787" spans="2:6" hidden="1">
      <c r="B787" t="s">
        <v>3307</v>
      </c>
      <c r="C787" t="s">
        <v>3308</v>
      </c>
      <c r="D787" t="s">
        <v>3309</v>
      </c>
      <c r="E787" t="s">
        <v>1024</v>
      </c>
      <c r="F787" s="11" t="str">
        <f>"dossierComplet['"&amp;meta_dossier_complet[[#This Row],[COD_VAR]]&amp;"'][code_insee]"</f>
        <v>dossierComplet['P08_RP_GARL'][code_insee]</v>
      </c>
    </row>
    <row r="788" spans="2:6" hidden="1">
      <c r="B788" t="s">
        <v>3310</v>
      </c>
      <c r="C788" t="s">
        <v>3311</v>
      </c>
      <c r="D788" t="s">
        <v>3312</v>
      </c>
      <c r="E788" t="s">
        <v>1024</v>
      </c>
      <c r="F788" s="11" t="str">
        <f>"dossierComplet['"&amp;meta_dossier_complet[[#This Row],[COD_VAR]]&amp;"'][code_insee]"</f>
        <v>dossierComplet['P08_RP_VOIT1P'][code_insee]</v>
      </c>
    </row>
    <row r="789" spans="2:6" hidden="1">
      <c r="B789" t="s">
        <v>3313</v>
      </c>
      <c r="C789" t="s">
        <v>3314</v>
      </c>
      <c r="D789" t="s">
        <v>3315</v>
      </c>
      <c r="E789" t="s">
        <v>1024</v>
      </c>
      <c r="F789" s="11" t="str">
        <f>"dossierComplet['"&amp;meta_dossier_complet[[#This Row],[COD_VAR]]&amp;"'][code_insee]"</f>
        <v>dossierComplet['P08_RP_VOIT1'][code_insee]</v>
      </c>
    </row>
    <row r="790" spans="2:6" hidden="1">
      <c r="B790" t="s">
        <v>3316</v>
      </c>
      <c r="C790" t="s">
        <v>3317</v>
      </c>
      <c r="D790" t="s">
        <v>3318</v>
      </c>
      <c r="E790" t="s">
        <v>1024</v>
      </c>
      <c r="F790" s="11" t="str">
        <f>"dossierComplet['"&amp;meta_dossier_complet[[#This Row],[COD_VAR]]&amp;"'][code_insee]"</f>
        <v>dossierComplet['P08_RP_VOIT2P'][code_insee]</v>
      </c>
    </row>
    <row r="791" spans="2:6" hidden="1">
      <c r="B791" t="s">
        <v>3319</v>
      </c>
      <c r="C791" t="s">
        <v>3320</v>
      </c>
      <c r="D791" t="s">
        <v>3321</v>
      </c>
      <c r="E791" t="s">
        <v>1024</v>
      </c>
      <c r="F791" s="11" t="str">
        <f>"dossierComplet['"&amp;meta_dossier_complet[[#This Row],[COD_VAR]]&amp;"'][code_insee]"</f>
        <v>dossierComplet['P08_RP_HABFOR'][code_insee]</v>
      </c>
    </row>
    <row r="792" spans="2:6" hidden="1">
      <c r="B792" t="s">
        <v>3322</v>
      </c>
      <c r="C792" t="s">
        <v>3323</v>
      </c>
      <c r="D792" t="s">
        <v>3324</v>
      </c>
      <c r="E792" t="s">
        <v>1024</v>
      </c>
      <c r="F792" s="11" t="str">
        <f>"dossierComplet['"&amp;meta_dossier_complet[[#This Row],[COD_VAR]]&amp;"'][code_insee]"</f>
        <v>dossierComplet['P08_RP_CASE'][code_insee]</v>
      </c>
    </row>
    <row r="793" spans="2:6" hidden="1">
      <c r="B793" t="s">
        <v>3325</v>
      </c>
      <c r="C793" t="s">
        <v>3326</v>
      </c>
      <c r="D793" t="s">
        <v>3327</v>
      </c>
      <c r="E793" t="s">
        <v>1024</v>
      </c>
      <c r="F793" s="11" t="str">
        <f>"dossierComplet['"&amp;meta_dossier_complet[[#This Row],[COD_VAR]]&amp;"'][code_insee]"</f>
        <v>dossierComplet['P08_RP_MIBOIS'][code_insee]</v>
      </c>
    </row>
    <row r="794" spans="2:6" hidden="1">
      <c r="B794" t="s">
        <v>3328</v>
      </c>
      <c r="C794" t="s">
        <v>3329</v>
      </c>
      <c r="D794" t="s">
        <v>3330</v>
      </c>
      <c r="E794" t="s">
        <v>1024</v>
      </c>
      <c r="F794" s="11" t="str">
        <f>"dossierComplet['"&amp;meta_dossier_complet[[#This Row],[COD_VAR]]&amp;"'][code_insee]"</f>
        <v>dossierComplet['P08_RP_MIDUR'][code_insee]</v>
      </c>
    </row>
    <row r="795" spans="2:6" hidden="1">
      <c r="B795" t="s">
        <v>3331</v>
      </c>
      <c r="C795" t="s">
        <v>3332</v>
      </c>
      <c r="D795" t="s">
        <v>3333</v>
      </c>
      <c r="E795" t="s">
        <v>1024</v>
      </c>
      <c r="F795" s="11" t="str">
        <f>"dossierComplet['"&amp;meta_dossier_complet[[#This Row],[COD_VAR]]&amp;"'][code_insee]"</f>
        <v>dossierComplet['P18_POP0205'][code_insee]</v>
      </c>
    </row>
    <row r="796" spans="2:6" hidden="1">
      <c r="B796" t="s">
        <v>3334</v>
      </c>
      <c r="C796" t="s">
        <v>3335</v>
      </c>
      <c r="D796" t="s">
        <v>3336</v>
      </c>
      <c r="E796" t="s">
        <v>1024</v>
      </c>
      <c r="F796" s="11" t="str">
        <f>"dossierComplet['"&amp;meta_dossier_complet[[#This Row],[COD_VAR]]&amp;"'][code_insee]"</f>
        <v>dossierComplet['P18_POP0610'][code_insee]</v>
      </c>
    </row>
    <row r="797" spans="2:6" hidden="1">
      <c r="B797" t="s">
        <v>3337</v>
      </c>
      <c r="C797" t="s">
        <v>3338</v>
      </c>
      <c r="D797" t="s">
        <v>3339</v>
      </c>
      <c r="E797" t="s">
        <v>1024</v>
      </c>
      <c r="F797" s="11" t="str">
        <f>"dossierComplet['"&amp;meta_dossier_complet[[#This Row],[COD_VAR]]&amp;"'][code_insee]"</f>
        <v>dossierComplet['P18_POP1114'][code_insee]</v>
      </c>
    </row>
    <row r="798" spans="2:6" hidden="1">
      <c r="B798" t="s">
        <v>3340</v>
      </c>
      <c r="C798" t="s">
        <v>3341</v>
      </c>
      <c r="D798" t="s">
        <v>3342</v>
      </c>
      <c r="E798" t="s">
        <v>1024</v>
      </c>
      <c r="F798" s="11" t="str">
        <f>"dossierComplet['"&amp;meta_dossier_complet[[#This Row],[COD_VAR]]&amp;"'][code_insee]"</f>
        <v>dossierComplet['P18_POP1517'][code_insee]</v>
      </c>
    </row>
    <row r="799" spans="2:6" hidden="1">
      <c r="B799" t="s">
        <v>3343</v>
      </c>
      <c r="C799" t="s">
        <v>3344</v>
      </c>
      <c r="D799" t="s">
        <v>3345</v>
      </c>
      <c r="E799" t="s">
        <v>1024</v>
      </c>
      <c r="F799" s="11" t="str">
        <f>"dossierComplet['"&amp;meta_dossier_complet[[#This Row],[COD_VAR]]&amp;"'][code_insee]"</f>
        <v>dossierComplet['P18_POP1824'][code_insee]</v>
      </c>
    </row>
    <row r="800" spans="2:6" hidden="1">
      <c r="B800" t="s">
        <v>3346</v>
      </c>
      <c r="C800" t="s">
        <v>3347</v>
      </c>
      <c r="D800" t="s">
        <v>3348</v>
      </c>
      <c r="E800" t="s">
        <v>1024</v>
      </c>
      <c r="F800" s="11" t="str">
        <f>"dossierComplet['"&amp;meta_dossier_complet[[#This Row],[COD_VAR]]&amp;"'][code_insee]"</f>
        <v>dossierComplet['P18_POP2529'][code_insee]</v>
      </c>
    </row>
    <row r="801" spans="2:6" hidden="1">
      <c r="B801" t="s">
        <v>3349</v>
      </c>
      <c r="C801" t="s">
        <v>3350</v>
      </c>
      <c r="D801" t="s">
        <v>3351</v>
      </c>
      <c r="E801" t="s">
        <v>1024</v>
      </c>
      <c r="F801" s="11" t="str">
        <f>"dossierComplet['"&amp;meta_dossier_complet[[#This Row],[COD_VAR]]&amp;"'][code_insee]"</f>
        <v>dossierComplet['P18_POP30P'][code_insee]</v>
      </c>
    </row>
    <row r="802" spans="2:6" hidden="1">
      <c r="B802" t="s">
        <v>3352</v>
      </c>
      <c r="C802" t="s">
        <v>3353</v>
      </c>
      <c r="D802" t="s">
        <v>3354</v>
      </c>
      <c r="E802" t="s">
        <v>1024</v>
      </c>
      <c r="F802" s="11" t="str">
        <f>"dossierComplet['"&amp;meta_dossier_complet[[#This Row],[COD_VAR]]&amp;"'][code_insee]"</f>
        <v>dossierComplet['P18_SCOL0205'][code_insee]</v>
      </c>
    </row>
    <row r="803" spans="2:6" hidden="1">
      <c r="B803" t="s">
        <v>3355</v>
      </c>
      <c r="C803" t="s">
        <v>3356</v>
      </c>
      <c r="D803" t="s">
        <v>3357</v>
      </c>
      <c r="E803" t="s">
        <v>1024</v>
      </c>
      <c r="F803" s="11" t="str">
        <f>"dossierComplet['"&amp;meta_dossier_complet[[#This Row],[COD_VAR]]&amp;"'][code_insee]"</f>
        <v>dossierComplet['P18_SCOL0610'][code_insee]</v>
      </c>
    </row>
    <row r="804" spans="2:6" hidden="1">
      <c r="B804" t="s">
        <v>3358</v>
      </c>
      <c r="C804" t="s">
        <v>3359</v>
      </c>
      <c r="D804" t="s">
        <v>3360</v>
      </c>
      <c r="E804" t="s">
        <v>1024</v>
      </c>
      <c r="F804" s="11" t="str">
        <f>"dossierComplet['"&amp;meta_dossier_complet[[#This Row],[COD_VAR]]&amp;"'][code_insee]"</f>
        <v>dossierComplet['P18_SCOL1114'][code_insee]</v>
      </c>
    </row>
    <row r="805" spans="2:6" hidden="1">
      <c r="B805" t="s">
        <v>3361</v>
      </c>
      <c r="C805" t="s">
        <v>3362</v>
      </c>
      <c r="D805" t="s">
        <v>3363</v>
      </c>
      <c r="E805" t="s">
        <v>1024</v>
      </c>
      <c r="F805" s="11" t="str">
        <f>"dossierComplet['"&amp;meta_dossier_complet[[#This Row],[COD_VAR]]&amp;"'][code_insee]"</f>
        <v>dossierComplet['P18_SCOL1517'][code_insee]</v>
      </c>
    </row>
    <row r="806" spans="2:6" hidden="1">
      <c r="B806" t="s">
        <v>3364</v>
      </c>
      <c r="C806" t="s">
        <v>3365</v>
      </c>
      <c r="D806" t="s">
        <v>3366</v>
      </c>
      <c r="E806" t="s">
        <v>1024</v>
      </c>
      <c r="F806" s="11" t="str">
        <f>"dossierComplet['"&amp;meta_dossier_complet[[#This Row],[COD_VAR]]&amp;"'][code_insee]"</f>
        <v>dossierComplet['P18_SCOL1824'][code_insee]</v>
      </c>
    </row>
    <row r="807" spans="2:6" hidden="1">
      <c r="B807" t="s">
        <v>3367</v>
      </c>
      <c r="C807" t="s">
        <v>3368</v>
      </c>
      <c r="D807" t="s">
        <v>3369</v>
      </c>
      <c r="E807" t="s">
        <v>1024</v>
      </c>
      <c r="F807" s="11" t="str">
        <f>"dossierComplet['"&amp;meta_dossier_complet[[#This Row],[COD_VAR]]&amp;"'][code_insee]"</f>
        <v>dossierComplet['P18_SCOL2529'][code_insee]</v>
      </c>
    </row>
    <row r="808" spans="2:6" hidden="1">
      <c r="B808" t="s">
        <v>3370</v>
      </c>
      <c r="C808" t="s">
        <v>3371</v>
      </c>
      <c r="D808" t="s">
        <v>3372</v>
      </c>
      <c r="E808" t="s">
        <v>1024</v>
      </c>
      <c r="F808" s="11" t="str">
        <f>"dossierComplet['"&amp;meta_dossier_complet[[#This Row],[COD_VAR]]&amp;"'][code_insee]"</f>
        <v>dossierComplet['P18_SCOL30P'][code_insee]</v>
      </c>
    </row>
    <row r="809" spans="2:6" hidden="1">
      <c r="B809" t="s">
        <v>3373</v>
      </c>
      <c r="C809" t="s">
        <v>3374</v>
      </c>
      <c r="D809" t="s">
        <v>3375</v>
      </c>
      <c r="E809" t="s">
        <v>1024</v>
      </c>
      <c r="F809" s="11" t="str">
        <f>"dossierComplet['"&amp;meta_dossier_complet[[#This Row],[COD_VAR]]&amp;"'][code_insee]"</f>
        <v>dossierComplet['P18_H0205'][code_insee]</v>
      </c>
    </row>
    <row r="810" spans="2:6" hidden="1">
      <c r="B810" t="s">
        <v>3376</v>
      </c>
      <c r="C810" t="s">
        <v>3377</v>
      </c>
      <c r="D810" t="s">
        <v>3378</v>
      </c>
      <c r="E810" t="s">
        <v>1024</v>
      </c>
      <c r="F810" s="11" t="str">
        <f>"dossierComplet['"&amp;meta_dossier_complet[[#This Row],[COD_VAR]]&amp;"'][code_insee]"</f>
        <v>dossierComplet['P18_H0610'][code_insee]</v>
      </c>
    </row>
    <row r="811" spans="2:6" hidden="1">
      <c r="B811" t="s">
        <v>3379</v>
      </c>
      <c r="C811" t="s">
        <v>3380</v>
      </c>
      <c r="D811" t="s">
        <v>3381</v>
      </c>
      <c r="E811" t="s">
        <v>1024</v>
      </c>
      <c r="F811" s="11" t="str">
        <f>"dossierComplet['"&amp;meta_dossier_complet[[#This Row],[COD_VAR]]&amp;"'][code_insee]"</f>
        <v>dossierComplet['P18_H1114'][code_insee]</v>
      </c>
    </row>
    <row r="812" spans="2:6" hidden="1">
      <c r="B812" t="s">
        <v>3382</v>
      </c>
      <c r="C812" t="s">
        <v>3383</v>
      </c>
      <c r="D812" t="s">
        <v>3384</v>
      </c>
      <c r="E812" t="s">
        <v>1024</v>
      </c>
      <c r="F812" s="11" t="str">
        <f>"dossierComplet['"&amp;meta_dossier_complet[[#This Row],[COD_VAR]]&amp;"'][code_insee]"</f>
        <v>dossierComplet['P18_H1517'][code_insee]</v>
      </c>
    </row>
    <row r="813" spans="2:6" hidden="1">
      <c r="B813" t="s">
        <v>3385</v>
      </c>
      <c r="C813" t="s">
        <v>3386</v>
      </c>
      <c r="D813" t="s">
        <v>3387</v>
      </c>
      <c r="E813" t="s">
        <v>1024</v>
      </c>
      <c r="F813" s="11" t="str">
        <f>"dossierComplet['"&amp;meta_dossier_complet[[#This Row],[COD_VAR]]&amp;"'][code_insee]"</f>
        <v>dossierComplet['P18_H1824'][code_insee]</v>
      </c>
    </row>
    <row r="814" spans="2:6" hidden="1">
      <c r="B814" t="s">
        <v>3388</v>
      </c>
      <c r="C814" t="s">
        <v>3389</v>
      </c>
      <c r="D814" t="s">
        <v>3390</v>
      </c>
      <c r="E814" t="s">
        <v>1024</v>
      </c>
      <c r="F814" s="11" t="str">
        <f>"dossierComplet['"&amp;meta_dossier_complet[[#This Row],[COD_VAR]]&amp;"'][code_insee]"</f>
        <v>dossierComplet['P18_H2529'][code_insee]</v>
      </c>
    </row>
    <row r="815" spans="2:6" hidden="1">
      <c r="B815" t="s">
        <v>3391</v>
      </c>
      <c r="C815" t="s">
        <v>3392</v>
      </c>
      <c r="D815" t="s">
        <v>3393</v>
      </c>
      <c r="E815" t="s">
        <v>1024</v>
      </c>
      <c r="F815" s="11" t="str">
        <f>"dossierComplet['"&amp;meta_dossier_complet[[#This Row],[COD_VAR]]&amp;"'][code_insee]"</f>
        <v>dossierComplet['P18_H30P'][code_insee]</v>
      </c>
    </row>
    <row r="816" spans="2:6" hidden="1">
      <c r="B816" t="s">
        <v>3394</v>
      </c>
      <c r="C816" t="s">
        <v>3395</v>
      </c>
      <c r="D816" t="s">
        <v>3396</v>
      </c>
      <c r="E816" t="s">
        <v>1024</v>
      </c>
      <c r="F816" s="11" t="str">
        <f>"dossierComplet['"&amp;meta_dossier_complet[[#This Row],[COD_VAR]]&amp;"'][code_insee]"</f>
        <v>dossierComplet['P18_HSCOL0205'][code_insee]</v>
      </c>
    </row>
    <row r="817" spans="2:6" hidden="1">
      <c r="B817" t="s">
        <v>3397</v>
      </c>
      <c r="C817" t="s">
        <v>3398</v>
      </c>
      <c r="D817" t="s">
        <v>3399</v>
      </c>
      <c r="E817" t="s">
        <v>1024</v>
      </c>
      <c r="F817" s="11" t="str">
        <f>"dossierComplet['"&amp;meta_dossier_complet[[#This Row],[COD_VAR]]&amp;"'][code_insee]"</f>
        <v>dossierComplet['P18_HSCOL0610'][code_insee]</v>
      </c>
    </row>
    <row r="818" spans="2:6" hidden="1">
      <c r="B818" t="s">
        <v>3400</v>
      </c>
      <c r="C818" t="s">
        <v>3401</v>
      </c>
      <c r="D818" t="s">
        <v>3402</v>
      </c>
      <c r="E818" t="s">
        <v>1024</v>
      </c>
      <c r="F818" s="11" t="str">
        <f>"dossierComplet['"&amp;meta_dossier_complet[[#This Row],[COD_VAR]]&amp;"'][code_insee]"</f>
        <v>dossierComplet['P18_HSCOL1114'][code_insee]</v>
      </c>
    </row>
    <row r="819" spans="2:6" hidden="1">
      <c r="B819" t="s">
        <v>3403</v>
      </c>
      <c r="C819" t="s">
        <v>3404</v>
      </c>
      <c r="D819" t="s">
        <v>3405</v>
      </c>
      <c r="E819" t="s">
        <v>1024</v>
      </c>
      <c r="F819" s="11" t="str">
        <f>"dossierComplet['"&amp;meta_dossier_complet[[#This Row],[COD_VAR]]&amp;"'][code_insee]"</f>
        <v>dossierComplet['P18_HSCOL1517'][code_insee]</v>
      </c>
    </row>
    <row r="820" spans="2:6" hidden="1">
      <c r="B820" t="s">
        <v>3406</v>
      </c>
      <c r="C820" t="s">
        <v>3407</v>
      </c>
      <c r="D820" t="s">
        <v>3408</v>
      </c>
      <c r="E820" t="s">
        <v>1024</v>
      </c>
      <c r="F820" s="11" t="str">
        <f>"dossierComplet['"&amp;meta_dossier_complet[[#This Row],[COD_VAR]]&amp;"'][code_insee]"</f>
        <v>dossierComplet['P18_HSCOL1824'][code_insee]</v>
      </c>
    </row>
    <row r="821" spans="2:6" hidden="1">
      <c r="B821" t="s">
        <v>3409</v>
      </c>
      <c r="C821" t="s">
        <v>3410</v>
      </c>
      <c r="D821" t="s">
        <v>3411</v>
      </c>
      <c r="E821" t="s">
        <v>1024</v>
      </c>
      <c r="F821" s="11" t="str">
        <f>"dossierComplet['"&amp;meta_dossier_complet[[#This Row],[COD_VAR]]&amp;"'][code_insee]"</f>
        <v>dossierComplet['P18_HSCOL2529'][code_insee]</v>
      </c>
    </row>
    <row r="822" spans="2:6" hidden="1">
      <c r="B822" t="s">
        <v>3412</v>
      </c>
      <c r="C822" t="s">
        <v>3413</v>
      </c>
      <c r="D822" t="s">
        <v>3414</v>
      </c>
      <c r="E822" t="s">
        <v>1024</v>
      </c>
      <c r="F822" s="11" t="str">
        <f>"dossierComplet['"&amp;meta_dossier_complet[[#This Row],[COD_VAR]]&amp;"'][code_insee]"</f>
        <v>dossierComplet['P18_HSCOL30P'][code_insee]</v>
      </c>
    </row>
    <row r="823" spans="2:6" hidden="1">
      <c r="B823" t="s">
        <v>3415</v>
      </c>
      <c r="C823" t="s">
        <v>3416</v>
      </c>
      <c r="D823" t="s">
        <v>3417</v>
      </c>
      <c r="E823" t="s">
        <v>1024</v>
      </c>
      <c r="F823" s="11" t="str">
        <f>"dossierComplet['"&amp;meta_dossier_complet[[#This Row],[COD_VAR]]&amp;"'][code_insee]"</f>
        <v>dossierComplet['P18_F0205'][code_insee]</v>
      </c>
    </row>
    <row r="824" spans="2:6" hidden="1">
      <c r="B824" t="s">
        <v>3418</v>
      </c>
      <c r="C824" t="s">
        <v>3419</v>
      </c>
      <c r="D824" t="s">
        <v>3420</v>
      </c>
      <c r="E824" t="s">
        <v>1024</v>
      </c>
      <c r="F824" s="11" t="str">
        <f>"dossierComplet['"&amp;meta_dossier_complet[[#This Row],[COD_VAR]]&amp;"'][code_insee]"</f>
        <v>dossierComplet['P18_F0610'][code_insee]</v>
      </c>
    </row>
    <row r="825" spans="2:6" hidden="1">
      <c r="B825" t="s">
        <v>3421</v>
      </c>
      <c r="C825" t="s">
        <v>3422</v>
      </c>
      <c r="D825" t="s">
        <v>3423</v>
      </c>
      <c r="E825" t="s">
        <v>1024</v>
      </c>
      <c r="F825" s="11" t="str">
        <f>"dossierComplet['"&amp;meta_dossier_complet[[#This Row],[COD_VAR]]&amp;"'][code_insee]"</f>
        <v>dossierComplet['P18_F1114'][code_insee]</v>
      </c>
    </row>
    <row r="826" spans="2:6" hidden="1">
      <c r="B826" t="s">
        <v>3424</v>
      </c>
      <c r="C826" t="s">
        <v>3425</v>
      </c>
      <c r="D826" t="s">
        <v>3426</v>
      </c>
      <c r="E826" t="s">
        <v>1024</v>
      </c>
      <c r="F826" s="11" t="str">
        <f>"dossierComplet['"&amp;meta_dossier_complet[[#This Row],[COD_VAR]]&amp;"'][code_insee]"</f>
        <v>dossierComplet['P18_F1517'][code_insee]</v>
      </c>
    </row>
    <row r="827" spans="2:6" hidden="1">
      <c r="B827" t="s">
        <v>3427</v>
      </c>
      <c r="C827" t="s">
        <v>3428</v>
      </c>
      <c r="D827" t="s">
        <v>3429</v>
      </c>
      <c r="E827" t="s">
        <v>1024</v>
      </c>
      <c r="F827" s="11" t="str">
        <f>"dossierComplet['"&amp;meta_dossier_complet[[#This Row],[COD_VAR]]&amp;"'][code_insee]"</f>
        <v>dossierComplet['P18_F1824'][code_insee]</v>
      </c>
    </row>
    <row r="828" spans="2:6" hidden="1">
      <c r="B828" t="s">
        <v>3430</v>
      </c>
      <c r="C828" t="s">
        <v>3431</v>
      </c>
      <c r="D828" t="s">
        <v>3432</v>
      </c>
      <c r="E828" t="s">
        <v>1024</v>
      </c>
      <c r="F828" s="11" t="str">
        <f>"dossierComplet['"&amp;meta_dossier_complet[[#This Row],[COD_VAR]]&amp;"'][code_insee]"</f>
        <v>dossierComplet['P18_F2529'][code_insee]</v>
      </c>
    </row>
    <row r="829" spans="2:6" hidden="1">
      <c r="B829" t="s">
        <v>3433</v>
      </c>
      <c r="C829" t="s">
        <v>3434</v>
      </c>
      <c r="D829" t="s">
        <v>3435</v>
      </c>
      <c r="E829" t="s">
        <v>1024</v>
      </c>
      <c r="F829" s="11" t="str">
        <f>"dossierComplet['"&amp;meta_dossier_complet[[#This Row],[COD_VAR]]&amp;"'][code_insee]"</f>
        <v>dossierComplet['P18_F30P'][code_insee]</v>
      </c>
    </row>
    <row r="830" spans="2:6" hidden="1">
      <c r="B830" t="s">
        <v>3436</v>
      </c>
      <c r="C830" t="s">
        <v>3437</v>
      </c>
      <c r="D830" t="s">
        <v>3438</v>
      </c>
      <c r="E830" t="s">
        <v>1024</v>
      </c>
      <c r="F830" s="11" t="str">
        <f>"dossierComplet['"&amp;meta_dossier_complet[[#This Row],[COD_VAR]]&amp;"'][code_insee]"</f>
        <v>dossierComplet['P18_FSCOL0205'][code_insee]</v>
      </c>
    </row>
    <row r="831" spans="2:6" hidden="1">
      <c r="B831" t="s">
        <v>3439</v>
      </c>
      <c r="C831" t="s">
        <v>3440</v>
      </c>
      <c r="D831" t="s">
        <v>3441</v>
      </c>
      <c r="E831" t="s">
        <v>1024</v>
      </c>
      <c r="F831" s="11" t="str">
        <f>"dossierComplet['"&amp;meta_dossier_complet[[#This Row],[COD_VAR]]&amp;"'][code_insee]"</f>
        <v>dossierComplet['P18_FSCOL0610'][code_insee]</v>
      </c>
    </row>
    <row r="832" spans="2:6" hidden="1">
      <c r="B832" t="s">
        <v>3442</v>
      </c>
      <c r="C832" t="s">
        <v>3443</v>
      </c>
      <c r="D832" t="s">
        <v>3444</v>
      </c>
      <c r="E832" t="s">
        <v>1024</v>
      </c>
      <c r="F832" s="11" t="str">
        <f>"dossierComplet['"&amp;meta_dossier_complet[[#This Row],[COD_VAR]]&amp;"'][code_insee]"</f>
        <v>dossierComplet['P18_FSCOL1114'][code_insee]</v>
      </c>
    </row>
    <row r="833" spans="2:6" hidden="1">
      <c r="B833" t="s">
        <v>3445</v>
      </c>
      <c r="C833" t="s">
        <v>3446</v>
      </c>
      <c r="D833" t="s">
        <v>3447</v>
      </c>
      <c r="E833" t="s">
        <v>1024</v>
      </c>
      <c r="F833" s="11" t="str">
        <f>"dossierComplet['"&amp;meta_dossier_complet[[#This Row],[COD_VAR]]&amp;"'][code_insee]"</f>
        <v>dossierComplet['P18_FSCOL1517'][code_insee]</v>
      </c>
    </row>
    <row r="834" spans="2:6" hidden="1">
      <c r="B834" t="s">
        <v>3448</v>
      </c>
      <c r="C834" t="s">
        <v>3449</v>
      </c>
      <c r="D834" t="s">
        <v>3450</v>
      </c>
      <c r="E834" t="s">
        <v>1024</v>
      </c>
      <c r="F834" s="11" t="str">
        <f>"dossierComplet['"&amp;meta_dossier_complet[[#This Row],[COD_VAR]]&amp;"'][code_insee]"</f>
        <v>dossierComplet['P18_FSCOL1824'][code_insee]</v>
      </c>
    </row>
    <row r="835" spans="2:6" hidden="1">
      <c r="B835" t="s">
        <v>3451</v>
      </c>
      <c r="C835" t="s">
        <v>3452</v>
      </c>
      <c r="D835" t="s">
        <v>3453</v>
      </c>
      <c r="E835" t="s">
        <v>1024</v>
      </c>
      <c r="F835" s="11" t="str">
        <f>"dossierComplet['"&amp;meta_dossier_complet[[#This Row],[COD_VAR]]&amp;"'][code_insee]"</f>
        <v>dossierComplet['P18_FSCOL2529'][code_insee]</v>
      </c>
    </row>
    <row r="836" spans="2:6" hidden="1">
      <c r="B836" t="s">
        <v>3454</v>
      </c>
      <c r="C836" t="s">
        <v>3455</v>
      </c>
      <c r="D836" t="s">
        <v>3456</v>
      </c>
      <c r="E836" t="s">
        <v>1024</v>
      </c>
      <c r="F836" s="11" t="str">
        <f>"dossierComplet['"&amp;meta_dossier_complet[[#This Row],[COD_VAR]]&amp;"'][code_insee]"</f>
        <v>dossierComplet['P18_FSCOL30P'][code_insee]</v>
      </c>
    </row>
    <row r="837" spans="2:6" hidden="1">
      <c r="B837" t="s">
        <v>3457</v>
      </c>
      <c r="C837" t="s">
        <v>3458</v>
      </c>
      <c r="D837" t="s">
        <v>3459</v>
      </c>
      <c r="E837" t="s">
        <v>1024</v>
      </c>
      <c r="F837" s="11" t="str">
        <f>"dossierComplet['"&amp;meta_dossier_complet[[#This Row],[COD_VAR]]&amp;"'][code_insee]"</f>
        <v>dossierComplet['P18_NSCOL15P'][code_insee]</v>
      </c>
    </row>
    <row r="838" spans="2:6" hidden="1">
      <c r="B838" t="s">
        <v>3460</v>
      </c>
      <c r="C838" t="s">
        <v>3461</v>
      </c>
      <c r="D838" t="s">
        <v>3462</v>
      </c>
      <c r="E838" t="s">
        <v>1024</v>
      </c>
      <c r="F838" s="11" t="str">
        <f>"dossierComplet['"&amp;meta_dossier_complet[[#This Row],[COD_VAR]]&amp;"'][code_insee]"</f>
        <v>dossierComplet['P18_NSCOL15P_DIPLMIN'][code_insee]</v>
      </c>
    </row>
    <row r="839" spans="2:6" hidden="1">
      <c r="B839" t="s">
        <v>3463</v>
      </c>
      <c r="C839" t="s">
        <v>3464</v>
      </c>
      <c r="D839" t="s">
        <v>3465</v>
      </c>
      <c r="E839" t="s">
        <v>1024</v>
      </c>
      <c r="F839" s="11" t="str">
        <f>"dossierComplet['"&amp;meta_dossier_complet[[#This Row],[COD_VAR]]&amp;"'][code_insee]"</f>
        <v>dossierComplet['P18_NSCOL15P_BEPC'][code_insee]</v>
      </c>
    </row>
    <row r="840" spans="2:6" hidden="1">
      <c r="B840" t="s">
        <v>3466</v>
      </c>
      <c r="C840" t="s">
        <v>3467</v>
      </c>
      <c r="D840" t="s">
        <v>3468</v>
      </c>
      <c r="E840" t="s">
        <v>1024</v>
      </c>
      <c r="F840" s="11" t="str">
        <f>"dossierComplet['"&amp;meta_dossier_complet[[#This Row],[COD_VAR]]&amp;"'][code_insee]"</f>
        <v>dossierComplet['P18_NSCOL15P_CAPBEP'][code_insee]</v>
      </c>
    </row>
    <row r="841" spans="2:6" hidden="1">
      <c r="B841" t="s">
        <v>3469</v>
      </c>
      <c r="C841" t="s">
        <v>3470</v>
      </c>
      <c r="D841" t="s">
        <v>3471</v>
      </c>
      <c r="E841" t="s">
        <v>1024</v>
      </c>
      <c r="F841" s="11" t="str">
        <f>"dossierComplet['"&amp;meta_dossier_complet[[#This Row],[COD_VAR]]&amp;"'][code_insee]"</f>
        <v>dossierComplet['P18_NSCOL15P_BAC'][code_insee]</v>
      </c>
    </row>
    <row r="842" spans="2:6" hidden="1">
      <c r="B842" t="s">
        <v>3472</v>
      </c>
      <c r="C842" t="s">
        <v>3473</v>
      </c>
      <c r="D842" t="s">
        <v>3474</v>
      </c>
      <c r="E842" t="s">
        <v>1024</v>
      </c>
      <c r="F842" s="11" t="str">
        <f>"dossierComplet['"&amp;meta_dossier_complet[[#This Row],[COD_VAR]]&amp;"'][code_insee]"</f>
        <v>dossierComplet['P18_NSCOL15P_SUP2'][code_insee]</v>
      </c>
    </row>
    <row r="843" spans="2:6" hidden="1">
      <c r="B843" t="s">
        <v>3475</v>
      </c>
      <c r="C843" t="s">
        <v>3476</v>
      </c>
      <c r="D843" t="s">
        <v>3477</v>
      </c>
      <c r="E843" t="s">
        <v>1024</v>
      </c>
      <c r="F843" s="11" t="str">
        <f>"dossierComplet['"&amp;meta_dossier_complet[[#This Row],[COD_VAR]]&amp;"'][code_insee]"</f>
        <v>dossierComplet['P18_NSCOL15P_SUP34'][code_insee]</v>
      </c>
    </row>
    <row r="844" spans="2:6" hidden="1">
      <c r="B844" t="s">
        <v>3478</v>
      </c>
      <c r="C844" t="s">
        <v>3479</v>
      </c>
      <c r="D844" t="s">
        <v>3480</v>
      </c>
      <c r="E844" t="s">
        <v>1024</v>
      </c>
      <c r="F844" s="11" t="str">
        <f>"dossierComplet['"&amp;meta_dossier_complet[[#This Row],[COD_VAR]]&amp;"'][code_insee]"</f>
        <v>dossierComplet['P18_NSCOL15P_SUP5'][code_insee]</v>
      </c>
    </row>
    <row r="845" spans="2:6" hidden="1">
      <c r="B845" t="s">
        <v>3481</v>
      </c>
      <c r="C845" t="s">
        <v>3482</v>
      </c>
      <c r="D845" t="s">
        <v>3483</v>
      </c>
      <c r="E845" t="s">
        <v>1024</v>
      </c>
      <c r="F845" s="11" t="str">
        <f>"dossierComplet['"&amp;meta_dossier_complet[[#This Row],[COD_VAR]]&amp;"'][code_insee]"</f>
        <v>dossierComplet['P18_HNSCOL15P'][code_insee]</v>
      </c>
    </row>
    <row r="846" spans="2:6" hidden="1">
      <c r="B846" t="s">
        <v>3484</v>
      </c>
      <c r="C846" t="s">
        <v>3485</v>
      </c>
      <c r="D846" t="s">
        <v>3486</v>
      </c>
      <c r="E846" t="s">
        <v>1024</v>
      </c>
      <c r="F846" s="11" t="str">
        <f>"dossierComplet['"&amp;meta_dossier_complet[[#This Row],[COD_VAR]]&amp;"'][code_insee]"</f>
        <v>dossierComplet['P18_HNSCOL15P_DIPLMIN'][code_insee]</v>
      </c>
    </row>
    <row r="847" spans="2:6" hidden="1">
      <c r="B847" t="s">
        <v>3487</v>
      </c>
      <c r="C847" t="s">
        <v>3488</v>
      </c>
      <c r="D847" t="s">
        <v>3489</v>
      </c>
      <c r="E847" t="s">
        <v>1024</v>
      </c>
      <c r="F847" s="11" t="str">
        <f>"dossierComplet['"&amp;meta_dossier_complet[[#This Row],[COD_VAR]]&amp;"'][code_insee]"</f>
        <v>dossierComplet['P18_HNSCOL15P_BEPC'][code_insee]</v>
      </c>
    </row>
    <row r="848" spans="2:6" hidden="1">
      <c r="B848" t="s">
        <v>3490</v>
      </c>
      <c r="C848" t="s">
        <v>3491</v>
      </c>
      <c r="D848" t="s">
        <v>3492</v>
      </c>
      <c r="E848" t="s">
        <v>1024</v>
      </c>
      <c r="F848" s="11" t="str">
        <f>"dossierComplet['"&amp;meta_dossier_complet[[#This Row],[COD_VAR]]&amp;"'][code_insee]"</f>
        <v>dossierComplet['P18_HNSCOL15P_CAPBEP'][code_insee]</v>
      </c>
    </row>
    <row r="849" spans="2:6" hidden="1">
      <c r="B849" t="s">
        <v>3493</v>
      </c>
      <c r="C849" t="s">
        <v>3494</v>
      </c>
      <c r="D849" t="s">
        <v>3495</v>
      </c>
      <c r="E849" t="s">
        <v>1024</v>
      </c>
      <c r="F849" s="11" t="str">
        <f>"dossierComplet['"&amp;meta_dossier_complet[[#This Row],[COD_VAR]]&amp;"'][code_insee]"</f>
        <v>dossierComplet['P18_HNSCOL15P_BAC'][code_insee]</v>
      </c>
    </row>
    <row r="850" spans="2:6" hidden="1">
      <c r="B850" t="s">
        <v>3496</v>
      </c>
      <c r="C850" t="s">
        <v>3497</v>
      </c>
      <c r="D850" t="s">
        <v>3498</v>
      </c>
      <c r="E850" t="s">
        <v>1024</v>
      </c>
      <c r="F850" s="11" t="str">
        <f>"dossierComplet['"&amp;meta_dossier_complet[[#This Row],[COD_VAR]]&amp;"'][code_insee]"</f>
        <v>dossierComplet['P18_HNSCOL15P_SUP2'][code_insee]</v>
      </c>
    </row>
    <row r="851" spans="2:6" hidden="1">
      <c r="B851" t="s">
        <v>3499</v>
      </c>
      <c r="C851" t="s">
        <v>3500</v>
      </c>
      <c r="D851" t="s">
        <v>3501</v>
      </c>
      <c r="E851" t="s">
        <v>1024</v>
      </c>
      <c r="F851" s="11" t="str">
        <f>"dossierComplet['"&amp;meta_dossier_complet[[#This Row],[COD_VAR]]&amp;"'][code_insee]"</f>
        <v>dossierComplet['P18_HNSCOL15P_SUP34'][code_insee]</v>
      </c>
    </row>
    <row r="852" spans="2:6" hidden="1">
      <c r="B852" t="s">
        <v>3502</v>
      </c>
      <c r="C852" t="s">
        <v>3503</v>
      </c>
      <c r="D852" t="s">
        <v>3504</v>
      </c>
      <c r="E852" t="s">
        <v>1024</v>
      </c>
      <c r="F852" s="11" t="str">
        <f>"dossierComplet['"&amp;meta_dossier_complet[[#This Row],[COD_VAR]]&amp;"'][code_insee]"</f>
        <v>dossierComplet['P18_HNSCOL15P_SUP5'][code_insee]</v>
      </c>
    </row>
    <row r="853" spans="2:6" hidden="1">
      <c r="B853" t="s">
        <v>3505</v>
      </c>
      <c r="C853" t="s">
        <v>3506</v>
      </c>
      <c r="D853" t="s">
        <v>3507</v>
      </c>
      <c r="E853" t="s">
        <v>1024</v>
      </c>
      <c r="F853" s="11" t="str">
        <f>"dossierComplet['"&amp;meta_dossier_complet[[#This Row],[COD_VAR]]&amp;"'][code_insee]"</f>
        <v>dossierComplet['P18_FNSCOL15P'][code_insee]</v>
      </c>
    </row>
    <row r="854" spans="2:6" hidden="1">
      <c r="B854" t="s">
        <v>3508</v>
      </c>
      <c r="C854" t="s">
        <v>3509</v>
      </c>
      <c r="D854" t="s">
        <v>3510</v>
      </c>
      <c r="E854" t="s">
        <v>1024</v>
      </c>
      <c r="F854" s="11" t="str">
        <f>"dossierComplet['"&amp;meta_dossier_complet[[#This Row],[COD_VAR]]&amp;"'][code_insee]"</f>
        <v>dossierComplet['P18_FNSCOL15P_DIPLMIN'][code_insee]</v>
      </c>
    </row>
    <row r="855" spans="2:6" hidden="1">
      <c r="B855" t="s">
        <v>3511</v>
      </c>
      <c r="C855" t="s">
        <v>3512</v>
      </c>
      <c r="D855" t="s">
        <v>3513</v>
      </c>
      <c r="E855" t="s">
        <v>1024</v>
      </c>
      <c r="F855" s="11" t="str">
        <f>"dossierComplet['"&amp;meta_dossier_complet[[#This Row],[COD_VAR]]&amp;"'][code_insee]"</f>
        <v>dossierComplet['P18_FNSCOL15P_BEPC'][code_insee]</v>
      </c>
    </row>
    <row r="856" spans="2:6" hidden="1">
      <c r="B856" t="s">
        <v>3514</v>
      </c>
      <c r="C856" t="s">
        <v>3515</v>
      </c>
      <c r="D856" t="s">
        <v>3516</v>
      </c>
      <c r="E856" t="s">
        <v>1024</v>
      </c>
      <c r="F856" s="11" t="str">
        <f>"dossierComplet['"&amp;meta_dossier_complet[[#This Row],[COD_VAR]]&amp;"'][code_insee]"</f>
        <v>dossierComplet['P18_FNSCOL15P_CAPBEP'][code_insee]</v>
      </c>
    </row>
    <row r="857" spans="2:6" hidden="1">
      <c r="B857" t="s">
        <v>3517</v>
      </c>
      <c r="C857" t="s">
        <v>3518</v>
      </c>
      <c r="D857" t="s">
        <v>3519</v>
      </c>
      <c r="E857" t="s">
        <v>1024</v>
      </c>
      <c r="F857" s="11" t="str">
        <f>"dossierComplet['"&amp;meta_dossier_complet[[#This Row],[COD_VAR]]&amp;"'][code_insee]"</f>
        <v>dossierComplet['P18_FNSCOL15P_BAC'][code_insee]</v>
      </c>
    </row>
    <row r="858" spans="2:6" hidden="1">
      <c r="B858" t="s">
        <v>3520</v>
      </c>
      <c r="C858" t="s">
        <v>3521</v>
      </c>
      <c r="D858" t="s">
        <v>3522</v>
      </c>
      <c r="E858" t="s">
        <v>1024</v>
      </c>
      <c r="F858" s="11" t="str">
        <f>"dossierComplet['"&amp;meta_dossier_complet[[#This Row],[COD_VAR]]&amp;"'][code_insee]"</f>
        <v>dossierComplet['P18_FNSCOL15P_SUP2'][code_insee]</v>
      </c>
    </row>
    <row r="859" spans="2:6" hidden="1">
      <c r="B859" t="s">
        <v>3523</v>
      </c>
      <c r="C859" t="s">
        <v>3524</v>
      </c>
      <c r="D859" t="s">
        <v>3525</v>
      </c>
      <c r="E859" t="s">
        <v>1024</v>
      </c>
      <c r="F859" s="11" t="str">
        <f>"dossierComplet['"&amp;meta_dossier_complet[[#This Row],[COD_VAR]]&amp;"'][code_insee]"</f>
        <v>dossierComplet['P18_FNSCOL15P_SUP34'][code_insee]</v>
      </c>
    </row>
    <row r="860" spans="2:6" hidden="1">
      <c r="B860" t="s">
        <v>3526</v>
      </c>
      <c r="C860" t="s">
        <v>3527</v>
      </c>
      <c r="D860" t="s">
        <v>3528</v>
      </c>
      <c r="E860" t="s">
        <v>1024</v>
      </c>
      <c r="F860" s="11" t="str">
        <f>"dossierComplet['"&amp;meta_dossier_complet[[#This Row],[COD_VAR]]&amp;"'][code_insee]"</f>
        <v>dossierComplet['P18_FNSCOL15P_SUP5'][code_insee]</v>
      </c>
    </row>
    <row r="861" spans="2:6" hidden="1">
      <c r="B861" t="s">
        <v>3529</v>
      </c>
      <c r="C861" t="s">
        <v>3530</v>
      </c>
      <c r="D861" t="s">
        <v>3531</v>
      </c>
      <c r="E861" t="s">
        <v>1024</v>
      </c>
      <c r="F861" s="11" t="str">
        <f>"dossierComplet['"&amp;meta_dossier_complet[[#This Row],[COD_VAR]]&amp;"'][code_insee]"</f>
        <v>dossierComplet['P13_POP0205'][code_insee]</v>
      </c>
    </row>
    <row r="862" spans="2:6" hidden="1">
      <c r="B862" t="s">
        <v>3532</v>
      </c>
      <c r="C862" t="s">
        <v>3533</v>
      </c>
      <c r="D862" t="s">
        <v>3534</v>
      </c>
      <c r="E862" t="s">
        <v>1024</v>
      </c>
      <c r="F862" s="11" t="str">
        <f>"dossierComplet['"&amp;meta_dossier_complet[[#This Row],[COD_VAR]]&amp;"'][code_insee]"</f>
        <v>dossierComplet['P13_POP0610'][code_insee]</v>
      </c>
    </row>
    <row r="863" spans="2:6" hidden="1">
      <c r="B863" t="s">
        <v>3535</v>
      </c>
      <c r="C863" t="s">
        <v>3536</v>
      </c>
      <c r="D863" t="s">
        <v>3537</v>
      </c>
      <c r="E863" t="s">
        <v>1024</v>
      </c>
      <c r="F863" s="11" t="str">
        <f>"dossierComplet['"&amp;meta_dossier_complet[[#This Row],[COD_VAR]]&amp;"'][code_insee]"</f>
        <v>dossierComplet['P13_POP1114'][code_insee]</v>
      </c>
    </row>
    <row r="864" spans="2:6" hidden="1">
      <c r="B864" t="s">
        <v>3538</v>
      </c>
      <c r="C864" t="s">
        <v>3539</v>
      </c>
      <c r="D864" t="s">
        <v>3540</v>
      </c>
      <c r="E864" t="s">
        <v>1024</v>
      </c>
      <c r="F864" s="11" t="str">
        <f>"dossierComplet['"&amp;meta_dossier_complet[[#This Row],[COD_VAR]]&amp;"'][code_insee]"</f>
        <v>dossierComplet['P13_POP1517'][code_insee]</v>
      </c>
    </row>
    <row r="865" spans="2:6" hidden="1">
      <c r="B865" t="s">
        <v>3541</v>
      </c>
      <c r="C865" t="s">
        <v>3542</v>
      </c>
      <c r="D865" t="s">
        <v>3543</v>
      </c>
      <c r="E865" t="s">
        <v>1024</v>
      </c>
      <c r="F865" s="11" t="str">
        <f>"dossierComplet['"&amp;meta_dossier_complet[[#This Row],[COD_VAR]]&amp;"'][code_insee]"</f>
        <v>dossierComplet['P13_POP1824'][code_insee]</v>
      </c>
    </row>
    <row r="866" spans="2:6" hidden="1">
      <c r="B866" t="s">
        <v>3544</v>
      </c>
      <c r="C866" t="s">
        <v>3545</v>
      </c>
      <c r="D866" t="s">
        <v>3546</v>
      </c>
      <c r="E866" t="s">
        <v>1024</v>
      </c>
      <c r="F866" s="11" t="str">
        <f>"dossierComplet['"&amp;meta_dossier_complet[[#This Row],[COD_VAR]]&amp;"'][code_insee]"</f>
        <v>dossierComplet['P13_POP2529'][code_insee]</v>
      </c>
    </row>
    <row r="867" spans="2:6" hidden="1">
      <c r="B867" t="s">
        <v>3547</v>
      </c>
      <c r="C867" t="s">
        <v>3548</v>
      </c>
      <c r="D867" t="s">
        <v>3549</v>
      </c>
      <c r="E867" t="s">
        <v>1024</v>
      </c>
      <c r="F867" s="11" t="str">
        <f>"dossierComplet['"&amp;meta_dossier_complet[[#This Row],[COD_VAR]]&amp;"'][code_insee]"</f>
        <v>dossierComplet['P13_POP30P'][code_insee]</v>
      </c>
    </row>
    <row r="868" spans="2:6" hidden="1">
      <c r="B868" t="s">
        <v>3550</v>
      </c>
      <c r="C868" t="s">
        <v>3551</v>
      </c>
      <c r="D868" t="s">
        <v>3552</v>
      </c>
      <c r="E868" t="s">
        <v>1024</v>
      </c>
      <c r="F868" s="11" t="str">
        <f>"dossierComplet['"&amp;meta_dossier_complet[[#This Row],[COD_VAR]]&amp;"'][code_insee]"</f>
        <v>dossierComplet['P13_SCOL0205'][code_insee]</v>
      </c>
    </row>
    <row r="869" spans="2:6" hidden="1">
      <c r="B869" t="s">
        <v>3553</v>
      </c>
      <c r="C869" t="s">
        <v>3554</v>
      </c>
      <c r="D869" t="s">
        <v>3555</v>
      </c>
      <c r="E869" t="s">
        <v>1024</v>
      </c>
      <c r="F869" s="11" t="str">
        <f>"dossierComplet['"&amp;meta_dossier_complet[[#This Row],[COD_VAR]]&amp;"'][code_insee]"</f>
        <v>dossierComplet['P13_SCOL0610'][code_insee]</v>
      </c>
    </row>
    <row r="870" spans="2:6" hidden="1">
      <c r="B870" t="s">
        <v>3556</v>
      </c>
      <c r="C870" t="s">
        <v>3557</v>
      </c>
      <c r="D870" t="s">
        <v>3558</v>
      </c>
      <c r="E870" t="s">
        <v>1024</v>
      </c>
      <c r="F870" s="11" t="str">
        <f>"dossierComplet['"&amp;meta_dossier_complet[[#This Row],[COD_VAR]]&amp;"'][code_insee]"</f>
        <v>dossierComplet['P13_SCOL1114'][code_insee]</v>
      </c>
    </row>
    <row r="871" spans="2:6" hidden="1">
      <c r="B871" t="s">
        <v>3559</v>
      </c>
      <c r="C871" t="s">
        <v>3560</v>
      </c>
      <c r="D871" t="s">
        <v>3561</v>
      </c>
      <c r="E871" t="s">
        <v>1024</v>
      </c>
      <c r="F871" s="11" t="str">
        <f>"dossierComplet['"&amp;meta_dossier_complet[[#This Row],[COD_VAR]]&amp;"'][code_insee]"</f>
        <v>dossierComplet['P13_SCOL1517'][code_insee]</v>
      </c>
    </row>
    <row r="872" spans="2:6" hidden="1">
      <c r="B872" t="s">
        <v>3562</v>
      </c>
      <c r="C872" t="s">
        <v>3563</v>
      </c>
      <c r="D872" t="s">
        <v>3564</v>
      </c>
      <c r="E872" t="s">
        <v>1024</v>
      </c>
      <c r="F872" s="11" t="str">
        <f>"dossierComplet['"&amp;meta_dossier_complet[[#This Row],[COD_VAR]]&amp;"'][code_insee]"</f>
        <v>dossierComplet['P13_SCOL1824'][code_insee]</v>
      </c>
    </row>
    <row r="873" spans="2:6" hidden="1">
      <c r="B873" t="s">
        <v>3565</v>
      </c>
      <c r="C873" t="s">
        <v>3566</v>
      </c>
      <c r="D873" t="s">
        <v>3567</v>
      </c>
      <c r="E873" t="s">
        <v>1024</v>
      </c>
      <c r="F873" s="11" t="str">
        <f>"dossierComplet['"&amp;meta_dossier_complet[[#This Row],[COD_VAR]]&amp;"'][code_insee]"</f>
        <v>dossierComplet['P13_SCOL2529'][code_insee]</v>
      </c>
    </row>
    <row r="874" spans="2:6" hidden="1">
      <c r="B874" t="s">
        <v>3568</v>
      </c>
      <c r="C874" t="s">
        <v>3569</v>
      </c>
      <c r="D874" t="s">
        <v>3570</v>
      </c>
      <c r="E874" t="s">
        <v>1024</v>
      </c>
      <c r="F874" s="11" t="str">
        <f>"dossierComplet['"&amp;meta_dossier_complet[[#This Row],[COD_VAR]]&amp;"'][code_insee]"</f>
        <v>dossierComplet['P13_SCOL30P'][code_insee]</v>
      </c>
    </row>
    <row r="875" spans="2:6" hidden="1">
      <c r="B875" t="s">
        <v>3571</v>
      </c>
      <c r="C875" t="s">
        <v>3572</v>
      </c>
      <c r="D875" t="s">
        <v>3573</v>
      </c>
      <c r="E875" t="s">
        <v>1024</v>
      </c>
      <c r="F875" s="11" t="str">
        <f>"dossierComplet['"&amp;meta_dossier_complet[[#This Row],[COD_VAR]]&amp;"'][code_insee]"</f>
        <v>dossierComplet['P13_H0205'][code_insee]</v>
      </c>
    </row>
    <row r="876" spans="2:6" hidden="1">
      <c r="B876" t="s">
        <v>3574</v>
      </c>
      <c r="C876" t="s">
        <v>3575</v>
      </c>
      <c r="D876" t="s">
        <v>3576</v>
      </c>
      <c r="E876" t="s">
        <v>1024</v>
      </c>
      <c r="F876" s="11" t="str">
        <f>"dossierComplet['"&amp;meta_dossier_complet[[#This Row],[COD_VAR]]&amp;"'][code_insee]"</f>
        <v>dossierComplet['P13_H0610'][code_insee]</v>
      </c>
    </row>
    <row r="877" spans="2:6" hidden="1">
      <c r="B877" t="s">
        <v>3577</v>
      </c>
      <c r="C877" t="s">
        <v>3578</v>
      </c>
      <c r="D877" t="s">
        <v>3579</v>
      </c>
      <c r="E877" t="s">
        <v>1024</v>
      </c>
      <c r="F877" s="11" t="str">
        <f>"dossierComplet['"&amp;meta_dossier_complet[[#This Row],[COD_VAR]]&amp;"'][code_insee]"</f>
        <v>dossierComplet['P13_H1114'][code_insee]</v>
      </c>
    </row>
    <row r="878" spans="2:6" hidden="1">
      <c r="B878" t="s">
        <v>3580</v>
      </c>
      <c r="C878" t="s">
        <v>3581</v>
      </c>
      <c r="D878" t="s">
        <v>3582</v>
      </c>
      <c r="E878" t="s">
        <v>1024</v>
      </c>
      <c r="F878" s="11" t="str">
        <f>"dossierComplet['"&amp;meta_dossier_complet[[#This Row],[COD_VAR]]&amp;"'][code_insee]"</f>
        <v>dossierComplet['P13_H1517'][code_insee]</v>
      </c>
    </row>
    <row r="879" spans="2:6" hidden="1">
      <c r="B879" t="s">
        <v>3583</v>
      </c>
      <c r="C879" t="s">
        <v>3584</v>
      </c>
      <c r="D879" t="s">
        <v>3585</v>
      </c>
      <c r="E879" t="s">
        <v>1024</v>
      </c>
      <c r="F879" s="11" t="str">
        <f>"dossierComplet['"&amp;meta_dossier_complet[[#This Row],[COD_VAR]]&amp;"'][code_insee]"</f>
        <v>dossierComplet['P13_H1824'][code_insee]</v>
      </c>
    </row>
    <row r="880" spans="2:6" hidden="1">
      <c r="B880" t="s">
        <v>3586</v>
      </c>
      <c r="C880" t="s">
        <v>3587</v>
      </c>
      <c r="D880" t="s">
        <v>3588</v>
      </c>
      <c r="E880" t="s">
        <v>1024</v>
      </c>
      <c r="F880" s="11" t="str">
        <f>"dossierComplet['"&amp;meta_dossier_complet[[#This Row],[COD_VAR]]&amp;"'][code_insee]"</f>
        <v>dossierComplet['P13_H2529'][code_insee]</v>
      </c>
    </row>
    <row r="881" spans="2:6" hidden="1">
      <c r="B881" t="s">
        <v>3589</v>
      </c>
      <c r="C881" t="s">
        <v>3590</v>
      </c>
      <c r="D881" t="s">
        <v>3591</v>
      </c>
      <c r="E881" t="s">
        <v>1024</v>
      </c>
      <c r="F881" s="11" t="str">
        <f>"dossierComplet['"&amp;meta_dossier_complet[[#This Row],[COD_VAR]]&amp;"'][code_insee]"</f>
        <v>dossierComplet['P13_H30P'][code_insee]</v>
      </c>
    </row>
    <row r="882" spans="2:6" hidden="1">
      <c r="B882" t="s">
        <v>3592</v>
      </c>
      <c r="C882" t="s">
        <v>3593</v>
      </c>
      <c r="D882" t="s">
        <v>3594</v>
      </c>
      <c r="E882" t="s">
        <v>1024</v>
      </c>
      <c r="F882" s="11" t="str">
        <f>"dossierComplet['"&amp;meta_dossier_complet[[#This Row],[COD_VAR]]&amp;"'][code_insee]"</f>
        <v>dossierComplet['P13_HSCOL0205'][code_insee]</v>
      </c>
    </row>
    <row r="883" spans="2:6" hidden="1">
      <c r="B883" t="s">
        <v>3595</v>
      </c>
      <c r="C883" t="s">
        <v>3596</v>
      </c>
      <c r="D883" t="s">
        <v>3597</v>
      </c>
      <c r="E883" t="s">
        <v>1024</v>
      </c>
      <c r="F883" s="11" t="str">
        <f>"dossierComplet['"&amp;meta_dossier_complet[[#This Row],[COD_VAR]]&amp;"'][code_insee]"</f>
        <v>dossierComplet['P13_HSCOL0610'][code_insee]</v>
      </c>
    </row>
    <row r="884" spans="2:6" hidden="1">
      <c r="B884" t="s">
        <v>3598</v>
      </c>
      <c r="C884" t="s">
        <v>3599</v>
      </c>
      <c r="D884" t="s">
        <v>3600</v>
      </c>
      <c r="E884" t="s">
        <v>1024</v>
      </c>
      <c r="F884" s="11" t="str">
        <f>"dossierComplet['"&amp;meta_dossier_complet[[#This Row],[COD_VAR]]&amp;"'][code_insee]"</f>
        <v>dossierComplet['P13_HSCOL1114'][code_insee]</v>
      </c>
    </row>
    <row r="885" spans="2:6" hidden="1">
      <c r="B885" t="s">
        <v>3601</v>
      </c>
      <c r="C885" t="s">
        <v>3602</v>
      </c>
      <c r="D885" t="s">
        <v>3603</v>
      </c>
      <c r="E885" t="s">
        <v>1024</v>
      </c>
      <c r="F885" s="11" t="str">
        <f>"dossierComplet['"&amp;meta_dossier_complet[[#This Row],[COD_VAR]]&amp;"'][code_insee]"</f>
        <v>dossierComplet['P13_HSCOL1517'][code_insee]</v>
      </c>
    </row>
    <row r="886" spans="2:6" hidden="1">
      <c r="B886" t="s">
        <v>3604</v>
      </c>
      <c r="C886" t="s">
        <v>3605</v>
      </c>
      <c r="D886" t="s">
        <v>3606</v>
      </c>
      <c r="E886" t="s">
        <v>1024</v>
      </c>
      <c r="F886" s="11" t="str">
        <f>"dossierComplet['"&amp;meta_dossier_complet[[#This Row],[COD_VAR]]&amp;"'][code_insee]"</f>
        <v>dossierComplet['P13_HSCOL1824'][code_insee]</v>
      </c>
    </row>
    <row r="887" spans="2:6" hidden="1">
      <c r="B887" t="s">
        <v>3607</v>
      </c>
      <c r="C887" t="s">
        <v>3608</v>
      </c>
      <c r="D887" t="s">
        <v>3609</v>
      </c>
      <c r="E887" t="s">
        <v>1024</v>
      </c>
      <c r="F887" s="11" t="str">
        <f>"dossierComplet['"&amp;meta_dossier_complet[[#This Row],[COD_VAR]]&amp;"'][code_insee]"</f>
        <v>dossierComplet['P13_HSCOL2529'][code_insee]</v>
      </c>
    </row>
    <row r="888" spans="2:6" hidden="1">
      <c r="B888" t="s">
        <v>3610</v>
      </c>
      <c r="C888" t="s">
        <v>3611</v>
      </c>
      <c r="D888" t="s">
        <v>3612</v>
      </c>
      <c r="E888" t="s">
        <v>1024</v>
      </c>
      <c r="F888" s="11" t="str">
        <f>"dossierComplet['"&amp;meta_dossier_complet[[#This Row],[COD_VAR]]&amp;"'][code_insee]"</f>
        <v>dossierComplet['P13_HSCOL30P'][code_insee]</v>
      </c>
    </row>
    <row r="889" spans="2:6" hidden="1">
      <c r="B889" t="s">
        <v>3613</v>
      </c>
      <c r="C889" t="s">
        <v>3614</v>
      </c>
      <c r="D889" t="s">
        <v>3615</v>
      </c>
      <c r="E889" t="s">
        <v>1024</v>
      </c>
      <c r="F889" s="11" t="str">
        <f>"dossierComplet['"&amp;meta_dossier_complet[[#This Row],[COD_VAR]]&amp;"'][code_insee]"</f>
        <v>dossierComplet['P13_F0205'][code_insee]</v>
      </c>
    </row>
    <row r="890" spans="2:6" hidden="1">
      <c r="B890" t="s">
        <v>3616</v>
      </c>
      <c r="C890" t="s">
        <v>3617</v>
      </c>
      <c r="D890" t="s">
        <v>3618</v>
      </c>
      <c r="E890" t="s">
        <v>1024</v>
      </c>
      <c r="F890" s="11" t="str">
        <f>"dossierComplet['"&amp;meta_dossier_complet[[#This Row],[COD_VAR]]&amp;"'][code_insee]"</f>
        <v>dossierComplet['P13_F0610'][code_insee]</v>
      </c>
    </row>
    <row r="891" spans="2:6" hidden="1">
      <c r="B891" t="s">
        <v>3619</v>
      </c>
      <c r="C891" t="s">
        <v>3620</v>
      </c>
      <c r="D891" t="s">
        <v>3621</v>
      </c>
      <c r="E891" t="s">
        <v>1024</v>
      </c>
      <c r="F891" s="11" t="str">
        <f>"dossierComplet['"&amp;meta_dossier_complet[[#This Row],[COD_VAR]]&amp;"'][code_insee]"</f>
        <v>dossierComplet['P13_F1114'][code_insee]</v>
      </c>
    </row>
    <row r="892" spans="2:6" hidden="1">
      <c r="B892" t="s">
        <v>3622</v>
      </c>
      <c r="C892" t="s">
        <v>3623</v>
      </c>
      <c r="D892" t="s">
        <v>3624</v>
      </c>
      <c r="E892" t="s">
        <v>1024</v>
      </c>
      <c r="F892" s="11" t="str">
        <f>"dossierComplet['"&amp;meta_dossier_complet[[#This Row],[COD_VAR]]&amp;"'][code_insee]"</f>
        <v>dossierComplet['P13_F1517'][code_insee]</v>
      </c>
    </row>
    <row r="893" spans="2:6" hidden="1">
      <c r="B893" t="s">
        <v>3625</v>
      </c>
      <c r="C893" t="s">
        <v>3626</v>
      </c>
      <c r="D893" t="s">
        <v>3627</v>
      </c>
      <c r="E893" t="s">
        <v>1024</v>
      </c>
      <c r="F893" s="11" t="str">
        <f>"dossierComplet['"&amp;meta_dossier_complet[[#This Row],[COD_VAR]]&amp;"'][code_insee]"</f>
        <v>dossierComplet['P13_F1824'][code_insee]</v>
      </c>
    </row>
    <row r="894" spans="2:6" hidden="1">
      <c r="B894" t="s">
        <v>3628</v>
      </c>
      <c r="C894" t="s">
        <v>3629</v>
      </c>
      <c r="D894" t="s">
        <v>3630</v>
      </c>
      <c r="E894" t="s">
        <v>1024</v>
      </c>
      <c r="F894" s="11" t="str">
        <f>"dossierComplet['"&amp;meta_dossier_complet[[#This Row],[COD_VAR]]&amp;"'][code_insee]"</f>
        <v>dossierComplet['P13_F2529'][code_insee]</v>
      </c>
    </row>
    <row r="895" spans="2:6" hidden="1">
      <c r="B895" t="s">
        <v>3631</v>
      </c>
      <c r="C895" t="s">
        <v>3632</v>
      </c>
      <c r="D895" t="s">
        <v>3633</v>
      </c>
      <c r="E895" t="s">
        <v>1024</v>
      </c>
      <c r="F895" s="11" t="str">
        <f>"dossierComplet['"&amp;meta_dossier_complet[[#This Row],[COD_VAR]]&amp;"'][code_insee]"</f>
        <v>dossierComplet['P13_F30P'][code_insee]</v>
      </c>
    </row>
    <row r="896" spans="2:6" hidden="1">
      <c r="B896" t="s">
        <v>3634</v>
      </c>
      <c r="C896" t="s">
        <v>3635</v>
      </c>
      <c r="D896" t="s">
        <v>3636</v>
      </c>
      <c r="E896" t="s">
        <v>1024</v>
      </c>
      <c r="F896" s="11" t="str">
        <f>"dossierComplet['"&amp;meta_dossier_complet[[#This Row],[COD_VAR]]&amp;"'][code_insee]"</f>
        <v>dossierComplet['P13_FSCOL0205'][code_insee]</v>
      </c>
    </row>
    <row r="897" spans="2:6" hidden="1">
      <c r="B897" t="s">
        <v>3637</v>
      </c>
      <c r="C897" t="s">
        <v>3638</v>
      </c>
      <c r="D897" t="s">
        <v>3639</v>
      </c>
      <c r="E897" t="s">
        <v>1024</v>
      </c>
      <c r="F897" s="11" t="str">
        <f>"dossierComplet['"&amp;meta_dossier_complet[[#This Row],[COD_VAR]]&amp;"'][code_insee]"</f>
        <v>dossierComplet['P13_FSCOL0610'][code_insee]</v>
      </c>
    </row>
    <row r="898" spans="2:6" hidden="1">
      <c r="B898" t="s">
        <v>3640</v>
      </c>
      <c r="C898" t="s">
        <v>3641</v>
      </c>
      <c r="D898" t="s">
        <v>3642</v>
      </c>
      <c r="E898" t="s">
        <v>1024</v>
      </c>
      <c r="F898" s="11" t="str">
        <f>"dossierComplet['"&amp;meta_dossier_complet[[#This Row],[COD_VAR]]&amp;"'][code_insee]"</f>
        <v>dossierComplet['P13_FSCOL1114'][code_insee]</v>
      </c>
    </row>
    <row r="899" spans="2:6" hidden="1">
      <c r="B899" t="s">
        <v>3643</v>
      </c>
      <c r="C899" t="s">
        <v>3644</v>
      </c>
      <c r="D899" t="s">
        <v>3645</v>
      </c>
      <c r="E899" t="s">
        <v>1024</v>
      </c>
      <c r="F899" s="11" t="str">
        <f>"dossierComplet['"&amp;meta_dossier_complet[[#This Row],[COD_VAR]]&amp;"'][code_insee]"</f>
        <v>dossierComplet['P13_FSCOL1517'][code_insee]</v>
      </c>
    </row>
    <row r="900" spans="2:6" hidden="1">
      <c r="B900" t="s">
        <v>3646</v>
      </c>
      <c r="C900" t="s">
        <v>3647</v>
      </c>
      <c r="D900" t="s">
        <v>3648</v>
      </c>
      <c r="E900" t="s">
        <v>1024</v>
      </c>
      <c r="F900" s="11" t="str">
        <f>"dossierComplet['"&amp;meta_dossier_complet[[#This Row],[COD_VAR]]&amp;"'][code_insee]"</f>
        <v>dossierComplet['P13_FSCOL1824'][code_insee]</v>
      </c>
    </row>
    <row r="901" spans="2:6" hidden="1">
      <c r="B901" t="s">
        <v>3649</v>
      </c>
      <c r="C901" t="s">
        <v>3650</v>
      </c>
      <c r="D901" t="s">
        <v>3651</v>
      </c>
      <c r="E901" t="s">
        <v>1024</v>
      </c>
      <c r="F901" s="11" t="str">
        <f>"dossierComplet['"&amp;meta_dossier_complet[[#This Row],[COD_VAR]]&amp;"'][code_insee]"</f>
        <v>dossierComplet['P13_FSCOL2529'][code_insee]</v>
      </c>
    </row>
    <row r="902" spans="2:6" hidden="1">
      <c r="B902" t="s">
        <v>3652</v>
      </c>
      <c r="C902" t="s">
        <v>3653</v>
      </c>
      <c r="D902" t="s">
        <v>3654</v>
      </c>
      <c r="E902" t="s">
        <v>1024</v>
      </c>
      <c r="F902" s="11" t="str">
        <f>"dossierComplet['"&amp;meta_dossier_complet[[#This Row],[COD_VAR]]&amp;"'][code_insee]"</f>
        <v>dossierComplet['P13_FSCOL30P'][code_insee]</v>
      </c>
    </row>
    <row r="903" spans="2:6" hidden="1">
      <c r="B903" t="s">
        <v>3655</v>
      </c>
      <c r="C903" t="s">
        <v>3656</v>
      </c>
      <c r="D903" t="s">
        <v>3657</v>
      </c>
      <c r="E903" t="s">
        <v>1024</v>
      </c>
      <c r="F903" s="11" t="str">
        <f>"dossierComplet['"&amp;meta_dossier_complet[[#This Row],[COD_VAR]]&amp;"'][code_insee]"</f>
        <v>dossierComplet['P13_NSCOL15P'][code_insee]</v>
      </c>
    </row>
    <row r="904" spans="2:6" hidden="1">
      <c r="B904" t="s">
        <v>3658</v>
      </c>
      <c r="C904" t="s">
        <v>3659</v>
      </c>
      <c r="D904" t="s">
        <v>3660</v>
      </c>
      <c r="E904" t="s">
        <v>1024</v>
      </c>
      <c r="F904" s="11" t="str">
        <f>"dossierComplet['"&amp;meta_dossier_complet[[#This Row],[COD_VAR]]&amp;"'][code_insee]"</f>
        <v>dossierComplet['P13_NSCOL15P_DIPLMIN'][code_insee]</v>
      </c>
    </row>
    <row r="905" spans="2:6" hidden="1">
      <c r="B905" t="s">
        <v>3661</v>
      </c>
      <c r="C905" t="s">
        <v>3662</v>
      </c>
      <c r="D905" t="s">
        <v>3663</v>
      </c>
      <c r="E905" t="s">
        <v>1024</v>
      </c>
      <c r="F905" s="11" t="str">
        <f>"dossierComplet['"&amp;meta_dossier_complet[[#This Row],[COD_VAR]]&amp;"'][code_insee]"</f>
        <v>dossierComplet['P13_NSCOL15P_CAPBEP'][code_insee]</v>
      </c>
    </row>
    <row r="906" spans="2:6" hidden="1">
      <c r="B906" t="s">
        <v>3664</v>
      </c>
      <c r="C906" t="s">
        <v>3665</v>
      </c>
      <c r="D906" t="s">
        <v>3666</v>
      </c>
      <c r="E906" t="s">
        <v>1024</v>
      </c>
      <c r="F906" s="11" t="str">
        <f>"dossierComplet['"&amp;meta_dossier_complet[[#This Row],[COD_VAR]]&amp;"'][code_insee]"</f>
        <v>dossierComplet['P13_NSCOL15P_BAC'][code_insee]</v>
      </c>
    </row>
    <row r="907" spans="2:6" hidden="1">
      <c r="B907" t="s">
        <v>3667</v>
      </c>
      <c r="C907" t="s">
        <v>3668</v>
      </c>
      <c r="D907" t="s">
        <v>3669</v>
      </c>
      <c r="E907" t="s">
        <v>1024</v>
      </c>
      <c r="F907" s="11" t="str">
        <f>"dossierComplet['"&amp;meta_dossier_complet[[#This Row],[COD_VAR]]&amp;"'][code_insee]"</f>
        <v>dossierComplet['P13_NSCOL15P_SUP'][code_insee]</v>
      </c>
    </row>
    <row r="908" spans="2:6" hidden="1">
      <c r="B908" t="s">
        <v>3670</v>
      </c>
      <c r="C908" t="s">
        <v>3671</v>
      </c>
      <c r="D908" t="s">
        <v>3672</v>
      </c>
      <c r="E908" t="s">
        <v>1024</v>
      </c>
      <c r="F908" s="11" t="str">
        <f>"dossierComplet['"&amp;meta_dossier_complet[[#This Row],[COD_VAR]]&amp;"'][code_insee]"</f>
        <v>dossierComplet['P13_HNSCOL15P'][code_insee]</v>
      </c>
    </row>
    <row r="909" spans="2:6" hidden="1">
      <c r="B909" t="s">
        <v>3673</v>
      </c>
      <c r="C909" t="s">
        <v>3674</v>
      </c>
      <c r="D909" t="s">
        <v>3675</v>
      </c>
      <c r="E909" t="s">
        <v>1024</v>
      </c>
      <c r="F909" s="11" t="str">
        <f>"dossierComplet['"&amp;meta_dossier_complet[[#This Row],[COD_VAR]]&amp;"'][code_insee]"</f>
        <v>dossierComplet['P13_HNSCOL15P_DIPLMIN'][code_insee]</v>
      </c>
    </row>
    <row r="910" spans="2:6" hidden="1">
      <c r="B910" t="s">
        <v>3676</v>
      </c>
      <c r="C910" t="s">
        <v>3677</v>
      </c>
      <c r="D910" t="s">
        <v>3678</v>
      </c>
      <c r="E910" t="s">
        <v>1024</v>
      </c>
      <c r="F910" s="11" t="str">
        <f>"dossierComplet['"&amp;meta_dossier_complet[[#This Row],[COD_VAR]]&amp;"'][code_insee]"</f>
        <v>dossierComplet['P13_HNSCOL15P_CAPBEP'][code_insee]</v>
      </c>
    </row>
    <row r="911" spans="2:6" hidden="1">
      <c r="B911" t="s">
        <v>3679</v>
      </c>
      <c r="C911" t="s">
        <v>3680</v>
      </c>
      <c r="D911" t="s">
        <v>3681</v>
      </c>
      <c r="E911" t="s">
        <v>1024</v>
      </c>
      <c r="F911" s="11" t="str">
        <f>"dossierComplet['"&amp;meta_dossier_complet[[#This Row],[COD_VAR]]&amp;"'][code_insee]"</f>
        <v>dossierComplet['P13_HNSCOL15P_BAC'][code_insee]</v>
      </c>
    </row>
    <row r="912" spans="2:6" hidden="1">
      <c r="B912" t="s">
        <v>3682</v>
      </c>
      <c r="C912" t="s">
        <v>3683</v>
      </c>
      <c r="D912" t="s">
        <v>3684</v>
      </c>
      <c r="E912" t="s">
        <v>1024</v>
      </c>
      <c r="F912" s="11" t="str">
        <f>"dossierComplet['"&amp;meta_dossier_complet[[#This Row],[COD_VAR]]&amp;"'][code_insee]"</f>
        <v>dossierComplet['P13_HNSCOL15P_SUP'][code_insee]</v>
      </c>
    </row>
    <row r="913" spans="2:6" hidden="1">
      <c r="B913" t="s">
        <v>3685</v>
      </c>
      <c r="C913" t="s">
        <v>3686</v>
      </c>
      <c r="D913" t="s">
        <v>3687</v>
      </c>
      <c r="E913" t="s">
        <v>1024</v>
      </c>
      <c r="F913" s="11" t="str">
        <f>"dossierComplet['"&amp;meta_dossier_complet[[#This Row],[COD_VAR]]&amp;"'][code_insee]"</f>
        <v>dossierComplet['P13_FNSCOL15P'][code_insee]</v>
      </c>
    </row>
    <row r="914" spans="2:6" hidden="1">
      <c r="B914" t="s">
        <v>3688</v>
      </c>
      <c r="C914" t="s">
        <v>3689</v>
      </c>
      <c r="D914" t="s">
        <v>3690</v>
      </c>
      <c r="E914" t="s">
        <v>1024</v>
      </c>
      <c r="F914" s="11" t="str">
        <f>"dossierComplet['"&amp;meta_dossier_complet[[#This Row],[COD_VAR]]&amp;"'][code_insee]"</f>
        <v>dossierComplet['P13_FNSCOL15P_DIPLMIN'][code_insee]</v>
      </c>
    </row>
    <row r="915" spans="2:6" hidden="1">
      <c r="B915" t="s">
        <v>3691</v>
      </c>
      <c r="C915" t="s">
        <v>3692</v>
      </c>
      <c r="D915" t="s">
        <v>3693</v>
      </c>
      <c r="E915" t="s">
        <v>1024</v>
      </c>
      <c r="F915" s="11" t="str">
        <f>"dossierComplet['"&amp;meta_dossier_complet[[#This Row],[COD_VAR]]&amp;"'][code_insee]"</f>
        <v>dossierComplet['P13_FNSCOL15P_CAPBEP'][code_insee]</v>
      </c>
    </row>
    <row r="916" spans="2:6" hidden="1">
      <c r="B916" t="s">
        <v>3694</v>
      </c>
      <c r="C916" t="s">
        <v>3695</v>
      </c>
      <c r="D916" t="s">
        <v>3696</v>
      </c>
      <c r="E916" t="s">
        <v>1024</v>
      </c>
      <c r="F916" s="11" t="str">
        <f>"dossierComplet['"&amp;meta_dossier_complet[[#This Row],[COD_VAR]]&amp;"'][code_insee]"</f>
        <v>dossierComplet['P13_FNSCOL15P_BAC'][code_insee]</v>
      </c>
    </row>
    <row r="917" spans="2:6" hidden="1">
      <c r="B917" t="s">
        <v>3697</v>
      </c>
      <c r="C917" t="s">
        <v>3698</v>
      </c>
      <c r="D917" t="s">
        <v>3699</v>
      </c>
      <c r="E917" t="s">
        <v>1024</v>
      </c>
      <c r="F917" s="11" t="str">
        <f>"dossierComplet['"&amp;meta_dossier_complet[[#This Row],[COD_VAR]]&amp;"'][code_insee]"</f>
        <v>dossierComplet['P13_FNSCOL15P_SUP'][code_insee]</v>
      </c>
    </row>
    <row r="918" spans="2:6" hidden="1">
      <c r="B918" t="s">
        <v>3700</v>
      </c>
      <c r="C918" t="s">
        <v>3701</v>
      </c>
      <c r="D918" t="s">
        <v>3702</v>
      </c>
      <c r="E918" t="s">
        <v>1024</v>
      </c>
      <c r="F918" s="11" t="str">
        <f>"dossierComplet['"&amp;meta_dossier_complet[[#This Row],[COD_VAR]]&amp;"'][code_insee]"</f>
        <v>dossierComplet['P08_POP0205'][code_insee]</v>
      </c>
    </row>
    <row r="919" spans="2:6" hidden="1">
      <c r="B919" t="s">
        <v>3703</v>
      </c>
      <c r="C919" t="s">
        <v>3704</v>
      </c>
      <c r="D919" t="s">
        <v>3705</v>
      </c>
      <c r="E919" t="s">
        <v>1024</v>
      </c>
      <c r="F919" s="11" t="str">
        <f>"dossierComplet['"&amp;meta_dossier_complet[[#This Row],[COD_VAR]]&amp;"'][code_insee]"</f>
        <v>dossierComplet['P08_POP0610'][code_insee]</v>
      </c>
    </row>
    <row r="920" spans="2:6" hidden="1">
      <c r="B920" t="s">
        <v>3706</v>
      </c>
      <c r="C920" t="s">
        <v>3707</v>
      </c>
      <c r="D920" t="s">
        <v>3708</v>
      </c>
      <c r="E920" t="s">
        <v>1024</v>
      </c>
      <c r="F920" s="11" t="str">
        <f>"dossierComplet['"&amp;meta_dossier_complet[[#This Row],[COD_VAR]]&amp;"'][code_insee]"</f>
        <v>dossierComplet['P08_POP1114'][code_insee]</v>
      </c>
    </row>
    <row r="921" spans="2:6" hidden="1">
      <c r="B921" t="s">
        <v>3709</v>
      </c>
      <c r="C921" t="s">
        <v>3710</v>
      </c>
      <c r="D921" t="s">
        <v>3711</v>
      </c>
      <c r="E921" t="s">
        <v>1024</v>
      </c>
      <c r="F921" s="11" t="str">
        <f>"dossierComplet['"&amp;meta_dossier_complet[[#This Row],[COD_VAR]]&amp;"'][code_insee]"</f>
        <v>dossierComplet['P08_POP1517'][code_insee]</v>
      </c>
    </row>
    <row r="922" spans="2:6" hidden="1">
      <c r="B922" t="s">
        <v>3712</v>
      </c>
      <c r="C922" t="s">
        <v>3713</v>
      </c>
      <c r="D922" t="s">
        <v>3714</v>
      </c>
      <c r="E922" t="s">
        <v>1024</v>
      </c>
      <c r="F922" s="11" t="str">
        <f>"dossierComplet['"&amp;meta_dossier_complet[[#This Row],[COD_VAR]]&amp;"'][code_insee]"</f>
        <v>dossierComplet['P08_POP1824'][code_insee]</v>
      </c>
    </row>
    <row r="923" spans="2:6" hidden="1">
      <c r="B923" t="s">
        <v>3715</v>
      </c>
      <c r="C923" t="s">
        <v>3716</v>
      </c>
      <c r="D923" t="s">
        <v>3717</v>
      </c>
      <c r="E923" t="s">
        <v>1024</v>
      </c>
      <c r="F923" s="11" t="str">
        <f>"dossierComplet['"&amp;meta_dossier_complet[[#This Row],[COD_VAR]]&amp;"'][code_insee]"</f>
        <v>dossierComplet['P08_POP2529'][code_insee]</v>
      </c>
    </row>
    <row r="924" spans="2:6" hidden="1">
      <c r="B924" t="s">
        <v>3718</v>
      </c>
      <c r="C924" t="s">
        <v>3719</v>
      </c>
      <c r="D924" t="s">
        <v>3720</v>
      </c>
      <c r="E924" t="s">
        <v>1024</v>
      </c>
      <c r="F924" s="11" t="str">
        <f>"dossierComplet['"&amp;meta_dossier_complet[[#This Row],[COD_VAR]]&amp;"'][code_insee]"</f>
        <v>dossierComplet['P08_POP30P'][code_insee]</v>
      </c>
    </row>
    <row r="925" spans="2:6" hidden="1">
      <c r="B925" t="s">
        <v>3721</v>
      </c>
      <c r="C925" t="s">
        <v>3722</v>
      </c>
      <c r="D925" t="s">
        <v>3723</v>
      </c>
      <c r="E925" t="s">
        <v>1024</v>
      </c>
      <c r="F925" s="11" t="str">
        <f>"dossierComplet['"&amp;meta_dossier_complet[[#This Row],[COD_VAR]]&amp;"'][code_insee]"</f>
        <v>dossierComplet['P08_SCOL0205'][code_insee]</v>
      </c>
    </row>
    <row r="926" spans="2:6" hidden="1">
      <c r="B926" t="s">
        <v>3724</v>
      </c>
      <c r="C926" t="s">
        <v>3725</v>
      </c>
      <c r="D926" t="s">
        <v>3726</v>
      </c>
      <c r="E926" t="s">
        <v>1024</v>
      </c>
      <c r="F926" s="11" t="str">
        <f>"dossierComplet['"&amp;meta_dossier_complet[[#This Row],[COD_VAR]]&amp;"'][code_insee]"</f>
        <v>dossierComplet['P08_SCOL0610'][code_insee]</v>
      </c>
    </row>
    <row r="927" spans="2:6" hidden="1">
      <c r="B927" t="s">
        <v>3727</v>
      </c>
      <c r="C927" t="s">
        <v>3728</v>
      </c>
      <c r="D927" t="s">
        <v>3729</v>
      </c>
      <c r="E927" t="s">
        <v>1024</v>
      </c>
      <c r="F927" s="11" t="str">
        <f>"dossierComplet['"&amp;meta_dossier_complet[[#This Row],[COD_VAR]]&amp;"'][code_insee]"</f>
        <v>dossierComplet['P08_SCOL1114'][code_insee]</v>
      </c>
    </row>
    <row r="928" spans="2:6" hidden="1">
      <c r="B928" t="s">
        <v>3730</v>
      </c>
      <c r="C928" t="s">
        <v>3731</v>
      </c>
      <c r="D928" t="s">
        <v>3732</v>
      </c>
      <c r="E928" t="s">
        <v>1024</v>
      </c>
      <c r="F928" s="11" t="str">
        <f>"dossierComplet['"&amp;meta_dossier_complet[[#This Row],[COD_VAR]]&amp;"'][code_insee]"</f>
        <v>dossierComplet['P08_SCOL1517'][code_insee]</v>
      </c>
    </row>
    <row r="929" spans="2:6" hidden="1">
      <c r="B929" t="s">
        <v>3733</v>
      </c>
      <c r="C929" t="s">
        <v>3734</v>
      </c>
      <c r="D929" t="s">
        <v>3735</v>
      </c>
      <c r="E929" t="s">
        <v>1024</v>
      </c>
      <c r="F929" s="11" t="str">
        <f>"dossierComplet['"&amp;meta_dossier_complet[[#This Row],[COD_VAR]]&amp;"'][code_insee]"</f>
        <v>dossierComplet['P08_SCOL1824'][code_insee]</v>
      </c>
    </row>
    <row r="930" spans="2:6" hidden="1">
      <c r="B930" t="s">
        <v>3736</v>
      </c>
      <c r="C930" t="s">
        <v>3737</v>
      </c>
      <c r="D930" t="s">
        <v>3738</v>
      </c>
      <c r="E930" t="s">
        <v>1024</v>
      </c>
      <c r="F930" s="11" t="str">
        <f>"dossierComplet['"&amp;meta_dossier_complet[[#This Row],[COD_VAR]]&amp;"'][code_insee]"</f>
        <v>dossierComplet['P08_SCOL2529'][code_insee]</v>
      </c>
    </row>
    <row r="931" spans="2:6" hidden="1">
      <c r="B931" t="s">
        <v>3739</v>
      </c>
      <c r="C931" t="s">
        <v>3740</v>
      </c>
      <c r="D931" t="s">
        <v>3741</v>
      </c>
      <c r="E931" t="s">
        <v>1024</v>
      </c>
      <c r="F931" s="11" t="str">
        <f>"dossierComplet['"&amp;meta_dossier_complet[[#This Row],[COD_VAR]]&amp;"'][code_insee]"</f>
        <v>dossierComplet['P08_SCOL30P'][code_insee]</v>
      </c>
    </row>
    <row r="932" spans="2:6" hidden="1">
      <c r="B932" t="s">
        <v>3742</v>
      </c>
      <c r="C932" t="s">
        <v>3743</v>
      </c>
      <c r="D932" t="s">
        <v>3744</v>
      </c>
      <c r="E932" t="s">
        <v>1024</v>
      </c>
      <c r="F932" s="11" t="str">
        <f>"dossierComplet['"&amp;meta_dossier_complet[[#This Row],[COD_VAR]]&amp;"'][code_insee]"</f>
        <v>dossierComplet['P08_H0205'][code_insee]</v>
      </c>
    </row>
    <row r="933" spans="2:6" hidden="1">
      <c r="B933" t="s">
        <v>3745</v>
      </c>
      <c r="C933" t="s">
        <v>3746</v>
      </c>
      <c r="D933" t="s">
        <v>3747</v>
      </c>
      <c r="E933" t="s">
        <v>1024</v>
      </c>
      <c r="F933" s="11" t="str">
        <f>"dossierComplet['"&amp;meta_dossier_complet[[#This Row],[COD_VAR]]&amp;"'][code_insee]"</f>
        <v>dossierComplet['P08_H0610'][code_insee]</v>
      </c>
    </row>
    <row r="934" spans="2:6" hidden="1">
      <c r="B934" t="s">
        <v>3748</v>
      </c>
      <c r="C934" t="s">
        <v>3749</v>
      </c>
      <c r="D934" t="s">
        <v>3750</v>
      </c>
      <c r="E934" t="s">
        <v>1024</v>
      </c>
      <c r="F934" s="11" t="str">
        <f>"dossierComplet['"&amp;meta_dossier_complet[[#This Row],[COD_VAR]]&amp;"'][code_insee]"</f>
        <v>dossierComplet['P08_H1114'][code_insee]</v>
      </c>
    </row>
    <row r="935" spans="2:6" hidden="1">
      <c r="B935" t="s">
        <v>3751</v>
      </c>
      <c r="C935" t="s">
        <v>3752</v>
      </c>
      <c r="D935" t="s">
        <v>3753</v>
      </c>
      <c r="E935" t="s">
        <v>1024</v>
      </c>
      <c r="F935" s="11" t="str">
        <f>"dossierComplet['"&amp;meta_dossier_complet[[#This Row],[COD_VAR]]&amp;"'][code_insee]"</f>
        <v>dossierComplet['P08_H1517'][code_insee]</v>
      </c>
    </row>
    <row r="936" spans="2:6" hidden="1">
      <c r="B936" t="s">
        <v>3754</v>
      </c>
      <c r="C936" t="s">
        <v>3755</v>
      </c>
      <c r="D936" t="s">
        <v>3756</v>
      </c>
      <c r="E936" t="s">
        <v>1024</v>
      </c>
      <c r="F936" s="11" t="str">
        <f>"dossierComplet['"&amp;meta_dossier_complet[[#This Row],[COD_VAR]]&amp;"'][code_insee]"</f>
        <v>dossierComplet['P08_H1824'][code_insee]</v>
      </c>
    </row>
    <row r="937" spans="2:6" hidden="1">
      <c r="B937" t="s">
        <v>3757</v>
      </c>
      <c r="C937" t="s">
        <v>3758</v>
      </c>
      <c r="D937" t="s">
        <v>3759</v>
      </c>
      <c r="E937" t="s">
        <v>1024</v>
      </c>
      <c r="F937" s="11" t="str">
        <f>"dossierComplet['"&amp;meta_dossier_complet[[#This Row],[COD_VAR]]&amp;"'][code_insee]"</f>
        <v>dossierComplet['P08_H2529'][code_insee]</v>
      </c>
    </row>
    <row r="938" spans="2:6" hidden="1">
      <c r="B938" t="s">
        <v>3760</v>
      </c>
      <c r="C938" t="s">
        <v>3761</v>
      </c>
      <c r="D938" t="s">
        <v>3762</v>
      </c>
      <c r="E938" t="s">
        <v>1024</v>
      </c>
      <c r="F938" s="11" t="str">
        <f>"dossierComplet['"&amp;meta_dossier_complet[[#This Row],[COD_VAR]]&amp;"'][code_insee]"</f>
        <v>dossierComplet['P08_H30P'][code_insee]</v>
      </c>
    </row>
    <row r="939" spans="2:6" hidden="1">
      <c r="B939" t="s">
        <v>3763</v>
      </c>
      <c r="C939" t="s">
        <v>3764</v>
      </c>
      <c r="D939" t="s">
        <v>3765</v>
      </c>
      <c r="E939" t="s">
        <v>1024</v>
      </c>
      <c r="F939" s="11" t="str">
        <f>"dossierComplet['"&amp;meta_dossier_complet[[#This Row],[COD_VAR]]&amp;"'][code_insee]"</f>
        <v>dossierComplet['P08_HSCOL0205'][code_insee]</v>
      </c>
    </row>
    <row r="940" spans="2:6" hidden="1">
      <c r="B940" t="s">
        <v>3766</v>
      </c>
      <c r="C940" t="s">
        <v>3767</v>
      </c>
      <c r="D940" t="s">
        <v>3768</v>
      </c>
      <c r="E940" t="s">
        <v>1024</v>
      </c>
      <c r="F940" s="11" t="str">
        <f>"dossierComplet['"&amp;meta_dossier_complet[[#This Row],[COD_VAR]]&amp;"'][code_insee]"</f>
        <v>dossierComplet['P08_HSCOL0610'][code_insee]</v>
      </c>
    </row>
    <row r="941" spans="2:6" hidden="1">
      <c r="B941" t="s">
        <v>3769</v>
      </c>
      <c r="C941" t="s">
        <v>3770</v>
      </c>
      <c r="D941" t="s">
        <v>3771</v>
      </c>
      <c r="E941" t="s">
        <v>1024</v>
      </c>
      <c r="F941" s="11" t="str">
        <f>"dossierComplet['"&amp;meta_dossier_complet[[#This Row],[COD_VAR]]&amp;"'][code_insee]"</f>
        <v>dossierComplet['P08_HSCOL1114'][code_insee]</v>
      </c>
    </row>
    <row r="942" spans="2:6" hidden="1">
      <c r="B942" t="s">
        <v>3772</v>
      </c>
      <c r="C942" t="s">
        <v>3773</v>
      </c>
      <c r="D942" t="s">
        <v>3774</v>
      </c>
      <c r="E942" t="s">
        <v>1024</v>
      </c>
      <c r="F942" s="11" t="str">
        <f>"dossierComplet['"&amp;meta_dossier_complet[[#This Row],[COD_VAR]]&amp;"'][code_insee]"</f>
        <v>dossierComplet['P08_HSCOL1517'][code_insee]</v>
      </c>
    </row>
    <row r="943" spans="2:6" hidden="1">
      <c r="B943" t="s">
        <v>3775</v>
      </c>
      <c r="C943" t="s">
        <v>3776</v>
      </c>
      <c r="D943" t="s">
        <v>3777</v>
      </c>
      <c r="E943" t="s">
        <v>1024</v>
      </c>
      <c r="F943" s="11" t="str">
        <f>"dossierComplet['"&amp;meta_dossier_complet[[#This Row],[COD_VAR]]&amp;"'][code_insee]"</f>
        <v>dossierComplet['P08_HSCOL1824'][code_insee]</v>
      </c>
    </row>
    <row r="944" spans="2:6" hidden="1">
      <c r="B944" t="s">
        <v>3778</v>
      </c>
      <c r="C944" t="s">
        <v>3779</v>
      </c>
      <c r="D944" t="s">
        <v>3780</v>
      </c>
      <c r="E944" t="s">
        <v>1024</v>
      </c>
      <c r="F944" s="11" t="str">
        <f>"dossierComplet['"&amp;meta_dossier_complet[[#This Row],[COD_VAR]]&amp;"'][code_insee]"</f>
        <v>dossierComplet['P08_HSCOL2529'][code_insee]</v>
      </c>
    </row>
    <row r="945" spans="2:6" hidden="1">
      <c r="B945" t="s">
        <v>3781</v>
      </c>
      <c r="C945" t="s">
        <v>3782</v>
      </c>
      <c r="D945" t="s">
        <v>3783</v>
      </c>
      <c r="E945" t="s">
        <v>1024</v>
      </c>
      <c r="F945" s="11" t="str">
        <f>"dossierComplet['"&amp;meta_dossier_complet[[#This Row],[COD_VAR]]&amp;"'][code_insee]"</f>
        <v>dossierComplet['P08_HSCOL30P'][code_insee]</v>
      </c>
    </row>
    <row r="946" spans="2:6" hidden="1">
      <c r="B946" t="s">
        <v>3784</v>
      </c>
      <c r="C946" t="s">
        <v>3785</v>
      </c>
      <c r="D946" t="s">
        <v>3786</v>
      </c>
      <c r="E946" t="s">
        <v>1024</v>
      </c>
      <c r="F946" s="11" t="str">
        <f>"dossierComplet['"&amp;meta_dossier_complet[[#This Row],[COD_VAR]]&amp;"'][code_insee]"</f>
        <v>dossierComplet['P08_F0205'][code_insee]</v>
      </c>
    </row>
    <row r="947" spans="2:6" hidden="1">
      <c r="B947" t="s">
        <v>3787</v>
      </c>
      <c r="C947" t="s">
        <v>3788</v>
      </c>
      <c r="D947" t="s">
        <v>3789</v>
      </c>
      <c r="E947" t="s">
        <v>1024</v>
      </c>
      <c r="F947" s="11" t="str">
        <f>"dossierComplet['"&amp;meta_dossier_complet[[#This Row],[COD_VAR]]&amp;"'][code_insee]"</f>
        <v>dossierComplet['P08_F0610'][code_insee]</v>
      </c>
    </row>
    <row r="948" spans="2:6" hidden="1">
      <c r="B948" t="s">
        <v>3790</v>
      </c>
      <c r="C948" t="s">
        <v>3791</v>
      </c>
      <c r="D948" t="s">
        <v>3792</v>
      </c>
      <c r="E948" t="s">
        <v>1024</v>
      </c>
      <c r="F948" s="11" t="str">
        <f>"dossierComplet['"&amp;meta_dossier_complet[[#This Row],[COD_VAR]]&amp;"'][code_insee]"</f>
        <v>dossierComplet['P08_F1114'][code_insee]</v>
      </c>
    </row>
    <row r="949" spans="2:6" hidden="1">
      <c r="B949" t="s">
        <v>3793</v>
      </c>
      <c r="C949" t="s">
        <v>3794</v>
      </c>
      <c r="D949" t="s">
        <v>3795</v>
      </c>
      <c r="E949" t="s">
        <v>1024</v>
      </c>
      <c r="F949" s="11" t="str">
        <f>"dossierComplet['"&amp;meta_dossier_complet[[#This Row],[COD_VAR]]&amp;"'][code_insee]"</f>
        <v>dossierComplet['P08_F1517'][code_insee]</v>
      </c>
    </row>
    <row r="950" spans="2:6" hidden="1">
      <c r="B950" t="s">
        <v>3796</v>
      </c>
      <c r="C950" t="s">
        <v>3797</v>
      </c>
      <c r="D950" t="s">
        <v>3798</v>
      </c>
      <c r="E950" t="s">
        <v>1024</v>
      </c>
      <c r="F950" s="11" t="str">
        <f>"dossierComplet['"&amp;meta_dossier_complet[[#This Row],[COD_VAR]]&amp;"'][code_insee]"</f>
        <v>dossierComplet['P08_F1824'][code_insee]</v>
      </c>
    </row>
    <row r="951" spans="2:6" hidden="1">
      <c r="B951" t="s">
        <v>3799</v>
      </c>
      <c r="C951" t="s">
        <v>3800</v>
      </c>
      <c r="D951" t="s">
        <v>3801</v>
      </c>
      <c r="E951" t="s">
        <v>1024</v>
      </c>
      <c r="F951" s="11" t="str">
        <f>"dossierComplet['"&amp;meta_dossier_complet[[#This Row],[COD_VAR]]&amp;"'][code_insee]"</f>
        <v>dossierComplet['P08_F2529'][code_insee]</v>
      </c>
    </row>
    <row r="952" spans="2:6" hidden="1">
      <c r="B952" t="s">
        <v>3802</v>
      </c>
      <c r="C952" t="s">
        <v>3803</v>
      </c>
      <c r="D952" t="s">
        <v>3804</v>
      </c>
      <c r="E952" t="s">
        <v>1024</v>
      </c>
      <c r="F952" s="11" t="str">
        <f>"dossierComplet['"&amp;meta_dossier_complet[[#This Row],[COD_VAR]]&amp;"'][code_insee]"</f>
        <v>dossierComplet['P08_F30P'][code_insee]</v>
      </c>
    </row>
    <row r="953" spans="2:6" hidden="1">
      <c r="B953" t="s">
        <v>3805</v>
      </c>
      <c r="C953" t="s">
        <v>3806</v>
      </c>
      <c r="D953" t="s">
        <v>3807</v>
      </c>
      <c r="E953" t="s">
        <v>1024</v>
      </c>
      <c r="F953" s="11" t="str">
        <f>"dossierComplet['"&amp;meta_dossier_complet[[#This Row],[COD_VAR]]&amp;"'][code_insee]"</f>
        <v>dossierComplet['P08_FSCOL0205'][code_insee]</v>
      </c>
    </row>
    <row r="954" spans="2:6" hidden="1">
      <c r="B954" t="s">
        <v>3808</v>
      </c>
      <c r="C954" t="s">
        <v>3809</v>
      </c>
      <c r="D954" t="s">
        <v>3810</v>
      </c>
      <c r="E954" t="s">
        <v>1024</v>
      </c>
      <c r="F954" s="11" t="str">
        <f>"dossierComplet['"&amp;meta_dossier_complet[[#This Row],[COD_VAR]]&amp;"'][code_insee]"</f>
        <v>dossierComplet['P08_FSCOL0610'][code_insee]</v>
      </c>
    </row>
    <row r="955" spans="2:6" hidden="1">
      <c r="B955" t="s">
        <v>3811</v>
      </c>
      <c r="C955" t="s">
        <v>3812</v>
      </c>
      <c r="D955" t="s">
        <v>3813</v>
      </c>
      <c r="E955" t="s">
        <v>1024</v>
      </c>
      <c r="F955" s="11" t="str">
        <f>"dossierComplet['"&amp;meta_dossier_complet[[#This Row],[COD_VAR]]&amp;"'][code_insee]"</f>
        <v>dossierComplet['P08_FSCOL1114'][code_insee]</v>
      </c>
    </row>
    <row r="956" spans="2:6" hidden="1">
      <c r="B956" t="s">
        <v>3814</v>
      </c>
      <c r="C956" t="s">
        <v>3815</v>
      </c>
      <c r="D956" t="s">
        <v>3816</v>
      </c>
      <c r="E956" t="s">
        <v>1024</v>
      </c>
      <c r="F956" s="11" t="str">
        <f>"dossierComplet['"&amp;meta_dossier_complet[[#This Row],[COD_VAR]]&amp;"'][code_insee]"</f>
        <v>dossierComplet['P08_FSCOL1517'][code_insee]</v>
      </c>
    </row>
    <row r="957" spans="2:6" hidden="1">
      <c r="B957" t="s">
        <v>3817</v>
      </c>
      <c r="C957" t="s">
        <v>3818</v>
      </c>
      <c r="D957" t="s">
        <v>3819</v>
      </c>
      <c r="E957" t="s">
        <v>1024</v>
      </c>
      <c r="F957" s="11" t="str">
        <f>"dossierComplet['"&amp;meta_dossier_complet[[#This Row],[COD_VAR]]&amp;"'][code_insee]"</f>
        <v>dossierComplet['P08_FSCOL1824'][code_insee]</v>
      </c>
    </row>
    <row r="958" spans="2:6" hidden="1">
      <c r="B958" t="s">
        <v>3820</v>
      </c>
      <c r="C958" t="s">
        <v>3821</v>
      </c>
      <c r="D958" t="s">
        <v>3822</v>
      </c>
      <c r="E958" t="s">
        <v>1024</v>
      </c>
      <c r="F958" s="11" t="str">
        <f>"dossierComplet['"&amp;meta_dossier_complet[[#This Row],[COD_VAR]]&amp;"'][code_insee]"</f>
        <v>dossierComplet['P08_FSCOL2529'][code_insee]</v>
      </c>
    </row>
    <row r="959" spans="2:6" hidden="1">
      <c r="B959" t="s">
        <v>3823</v>
      </c>
      <c r="C959" t="s">
        <v>3824</v>
      </c>
      <c r="D959" t="s">
        <v>3825</v>
      </c>
      <c r="E959" t="s">
        <v>1024</v>
      </c>
      <c r="F959" s="11" t="str">
        <f>"dossierComplet['"&amp;meta_dossier_complet[[#This Row],[COD_VAR]]&amp;"'][code_insee]"</f>
        <v>dossierComplet['P08_FSCOL30P'][code_insee]</v>
      </c>
    </row>
    <row r="960" spans="2:6" hidden="1">
      <c r="B960" t="s">
        <v>3826</v>
      </c>
      <c r="C960" t="s">
        <v>3827</v>
      </c>
      <c r="D960" t="s">
        <v>3828</v>
      </c>
      <c r="E960" t="s">
        <v>1024</v>
      </c>
      <c r="F960" s="11" t="str">
        <f>"dossierComplet['"&amp;meta_dossier_complet[[#This Row],[COD_VAR]]&amp;"'][code_insee]"</f>
        <v>dossierComplet['P08_NSCOL15P'][code_insee]</v>
      </c>
    </row>
    <row r="961" spans="2:6" hidden="1">
      <c r="B961" t="s">
        <v>3829</v>
      </c>
      <c r="C961" t="s">
        <v>3830</v>
      </c>
      <c r="D961" t="s">
        <v>3831</v>
      </c>
      <c r="E961" t="s">
        <v>1024</v>
      </c>
      <c r="F961" s="11" t="str">
        <f>"dossierComplet['"&amp;meta_dossier_complet[[#This Row],[COD_VAR]]&amp;"'][code_insee]"</f>
        <v>dossierComplet['P08_NSCOL15P_DIPL0'][code_insee]</v>
      </c>
    </row>
    <row r="962" spans="2:6" hidden="1">
      <c r="B962" t="s">
        <v>3832</v>
      </c>
      <c r="C962" t="s">
        <v>3833</v>
      </c>
      <c r="D962" t="s">
        <v>3834</v>
      </c>
      <c r="E962" t="s">
        <v>1024</v>
      </c>
      <c r="F962" s="11" t="str">
        <f>"dossierComplet['"&amp;meta_dossier_complet[[#This Row],[COD_VAR]]&amp;"'][code_insee]"</f>
        <v>dossierComplet['P08_NSCOL15P_CEP'][code_insee]</v>
      </c>
    </row>
    <row r="963" spans="2:6" hidden="1">
      <c r="B963" t="s">
        <v>3835</v>
      </c>
      <c r="C963" t="s">
        <v>3836</v>
      </c>
      <c r="D963" t="s">
        <v>3837</v>
      </c>
      <c r="E963" t="s">
        <v>1024</v>
      </c>
      <c r="F963" s="11" t="str">
        <f>"dossierComplet['"&amp;meta_dossier_complet[[#This Row],[COD_VAR]]&amp;"'][code_insee]"</f>
        <v>dossierComplet['P08_NSCOL15P_BEPC'][code_insee]</v>
      </c>
    </row>
    <row r="964" spans="2:6" hidden="1">
      <c r="B964" t="s">
        <v>3838</v>
      </c>
      <c r="C964" t="s">
        <v>3839</v>
      </c>
      <c r="D964" t="s">
        <v>3840</v>
      </c>
      <c r="E964" t="s">
        <v>1024</v>
      </c>
      <c r="F964" s="11" t="str">
        <f>"dossierComplet['"&amp;meta_dossier_complet[[#This Row],[COD_VAR]]&amp;"'][code_insee]"</f>
        <v>dossierComplet['P08_NSCOL15P_CAPBEP'][code_insee]</v>
      </c>
    </row>
    <row r="965" spans="2:6" hidden="1">
      <c r="B965" t="s">
        <v>3841</v>
      </c>
      <c r="C965" t="s">
        <v>3842</v>
      </c>
      <c r="D965" t="s">
        <v>3843</v>
      </c>
      <c r="E965" t="s">
        <v>1024</v>
      </c>
      <c r="F965" s="11" t="str">
        <f>"dossierComplet['"&amp;meta_dossier_complet[[#This Row],[COD_VAR]]&amp;"'][code_insee]"</f>
        <v>dossierComplet['P08_NSCOL15P_BAC'][code_insee]</v>
      </c>
    </row>
    <row r="966" spans="2:6" hidden="1">
      <c r="B966" t="s">
        <v>3844</v>
      </c>
      <c r="C966" t="s">
        <v>3845</v>
      </c>
      <c r="D966" t="s">
        <v>3846</v>
      </c>
      <c r="E966" t="s">
        <v>1024</v>
      </c>
      <c r="F966" s="11" t="str">
        <f>"dossierComplet['"&amp;meta_dossier_complet[[#This Row],[COD_VAR]]&amp;"'][code_insee]"</f>
        <v>dossierComplet['P08_NSCOL15P_BACP2'][code_insee]</v>
      </c>
    </row>
    <row r="967" spans="2:6" hidden="1">
      <c r="B967" t="s">
        <v>3847</v>
      </c>
      <c r="C967" t="s">
        <v>3848</v>
      </c>
      <c r="D967" t="s">
        <v>3849</v>
      </c>
      <c r="E967" t="s">
        <v>1024</v>
      </c>
      <c r="F967" s="11" t="str">
        <f>"dossierComplet['"&amp;meta_dossier_complet[[#This Row],[COD_VAR]]&amp;"'][code_insee]"</f>
        <v>dossierComplet['P08_NSCOL15P_SUP'][code_insee]</v>
      </c>
    </row>
    <row r="968" spans="2:6" hidden="1">
      <c r="B968" t="s">
        <v>3850</v>
      </c>
      <c r="C968" t="s">
        <v>3851</v>
      </c>
      <c r="D968" t="s">
        <v>3852</v>
      </c>
      <c r="E968" t="s">
        <v>1024</v>
      </c>
      <c r="F968" s="11" t="str">
        <f>"dossierComplet['"&amp;meta_dossier_complet[[#This Row],[COD_VAR]]&amp;"'][code_insee]"</f>
        <v>dossierComplet['P08_HNSCOL15P'][code_insee]</v>
      </c>
    </row>
    <row r="969" spans="2:6" hidden="1">
      <c r="B969" t="s">
        <v>3853</v>
      </c>
      <c r="C969" t="s">
        <v>3854</v>
      </c>
      <c r="D969" t="s">
        <v>3855</v>
      </c>
      <c r="E969" t="s">
        <v>1024</v>
      </c>
      <c r="F969" s="11" t="str">
        <f>"dossierComplet['"&amp;meta_dossier_complet[[#This Row],[COD_VAR]]&amp;"'][code_insee]"</f>
        <v>dossierComplet['P08_HNSCOL15P_DIPL0'][code_insee]</v>
      </c>
    </row>
    <row r="970" spans="2:6" hidden="1">
      <c r="B970" t="s">
        <v>3856</v>
      </c>
      <c r="C970" t="s">
        <v>3857</v>
      </c>
      <c r="D970" t="s">
        <v>3858</v>
      </c>
      <c r="E970" t="s">
        <v>1024</v>
      </c>
      <c r="F970" s="11" t="str">
        <f>"dossierComplet['"&amp;meta_dossier_complet[[#This Row],[COD_VAR]]&amp;"'][code_insee]"</f>
        <v>dossierComplet['P08_HNSCOL15P_CEP'][code_insee]</v>
      </c>
    </row>
    <row r="971" spans="2:6" hidden="1">
      <c r="B971" t="s">
        <v>3859</v>
      </c>
      <c r="C971" t="s">
        <v>3860</v>
      </c>
      <c r="D971" t="s">
        <v>3861</v>
      </c>
      <c r="E971" t="s">
        <v>1024</v>
      </c>
      <c r="F971" s="11" t="str">
        <f>"dossierComplet['"&amp;meta_dossier_complet[[#This Row],[COD_VAR]]&amp;"'][code_insee]"</f>
        <v>dossierComplet['P08_HNSCOL15P_BEPC'][code_insee]</v>
      </c>
    </row>
    <row r="972" spans="2:6" hidden="1">
      <c r="B972" t="s">
        <v>3862</v>
      </c>
      <c r="C972" t="s">
        <v>3863</v>
      </c>
      <c r="D972" t="s">
        <v>3864</v>
      </c>
      <c r="E972" t="s">
        <v>1024</v>
      </c>
      <c r="F972" s="11" t="str">
        <f>"dossierComplet['"&amp;meta_dossier_complet[[#This Row],[COD_VAR]]&amp;"'][code_insee]"</f>
        <v>dossierComplet['P08_HNSCOL15P_CAPBEP'][code_insee]</v>
      </c>
    </row>
    <row r="973" spans="2:6" hidden="1">
      <c r="B973" t="s">
        <v>3865</v>
      </c>
      <c r="C973" t="s">
        <v>3866</v>
      </c>
      <c r="D973" t="s">
        <v>3867</v>
      </c>
      <c r="E973" t="s">
        <v>1024</v>
      </c>
      <c r="F973" s="11" t="str">
        <f>"dossierComplet['"&amp;meta_dossier_complet[[#This Row],[COD_VAR]]&amp;"'][code_insee]"</f>
        <v>dossierComplet['P08_HNSCOL15P_BAC'][code_insee]</v>
      </c>
    </row>
    <row r="974" spans="2:6" hidden="1">
      <c r="B974" t="s">
        <v>3868</v>
      </c>
      <c r="C974" t="s">
        <v>3869</v>
      </c>
      <c r="D974" t="s">
        <v>3870</v>
      </c>
      <c r="E974" t="s">
        <v>1024</v>
      </c>
      <c r="F974" s="11" t="str">
        <f>"dossierComplet['"&amp;meta_dossier_complet[[#This Row],[COD_VAR]]&amp;"'][code_insee]"</f>
        <v>dossierComplet['P08_HNSCOL15P_BACP2'][code_insee]</v>
      </c>
    </row>
    <row r="975" spans="2:6" hidden="1">
      <c r="B975" t="s">
        <v>3871</v>
      </c>
      <c r="C975" t="s">
        <v>3872</v>
      </c>
      <c r="D975" t="s">
        <v>3873</v>
      </c>
      <c r="E975" t="s">
        <v>1024</v>
      </c>
      <c r="F975" s="11" t="str">
        <f>"dossierComplet['"&amp;meta_dossier_complet[[#This Row],[COD_VAR]]&amp;"'][code_insee]"</f>
        <v>dossierComplet['P08_HNSCOL15P_SUP'][code_insee]</v>
      </c>
    </row>
    <row r="976" spans="2:6" hidden="1">
      <c r="B976" t="s">
        <v>3874</v>
      </c>
      <c r="C976" t="s">
        <v>3875</v>
      </c>
      <c r="D976" t="s">
        <v>3876</v>
      </c>
      <c r="E976" t="s">
        <v>1024</v>
      </c>
      <c r="F976" s="11" t="str">
        <f>"dossierComplet['"&amp;meta_dossier_complet[[#This Row],[COD_VAR]]&amp;"'][code_insee]"</f>
        <v>dossierComplet['P08_FNSCOL15P'][code_insee]</v>
      </c>
    </row>
    <row r="977" spans="2:6" hidden="1">
      <c r="B977" t="s">
        <v>3877</v>
      </c>
      <c r="C977" t="s">
        <v>3878</v>
      </c>
      <c r="D977" t="s">
        <v>3879</v>
      </c>
      <c r="E977" t="s">
        <v>1024</v>
      </c>
      <c r="F977" s="11" t="str">
        <f>"dossierComplet['"&amp;meta_dossier_complet[[#This Row],[COD_VAR]]&amp;"'][code_insee]"</f>
        <v>dossierComplet['P08_FNSCOL15P_DIPL0'][code_insee]</v>
      </c>
    </row>
    <row r="978" spans="2:6" hidden="1">
      <c r="B978" t="s">
        <v>3880</v>
      </c>
      <c r="C978" t="s">
        <v>3881</v>
      </c>
      <c r="D978" t="s">
        <v>3882</v>
      </c>
      <c r="E978" t="s">
        <v>1024</v>
      </c>
      <c r="F978" s="11" t="str">
        <f>"dossierComplet['"&amp;meta_dossier_complet[[#This Row],[COD_VAR]]&amp;"'][code_insee]"</f>
        <v>dossierComplet['P08_FNSCOL15P_CEP'][code_insee]</v>
      </c>
    </row>
    <row r="979" spans="2:6" hidden="1">
      <c r="B979" t="s">
        <v>3883</v>
      </c>
      <c r="C979" t="s">
        <v>3884</v>
      </c>
      <c r="D979" t="s">
        <v>3885</v>
      </c>
      <c r="E979" t="s">
        <v>1024</v>
      </c>
      <c r="F979" s="11" t="str">
        <f>"dossierComplet['"&amp;meta_dossier_complet[[#This Row],[COD_VAR]]&amp;"'][code_insee]"</f>
        <v>dossierComplet['P08_FNSCOL15P_BEPC'][code_insee]</v>
      </c>
    </row>
    <row r="980" spans="2:6" hidden="1">
      <c r="B980" t="s">
        <v>3886</v>
      </c>
      <c r="C980" t="s">
        <v>3887</v>
      </c>
      <c r="D980" t="s">
        <v>3888</v>
      </c>
      <c r="E980" t="s">
        <v>1024</v>
      </c>
      <c r="F980" s="11" t="str">
        <f>"dossierComplet['"&amp;meta_dossier_complet[[#This Row],[COD_VAR]]&amp;"'][code_insee]"</f>
        <v>dossierComplet['P08_FNSCOL15P_CAPBEP'][code_insee]</v>
      </c>
    </row>
    <row r="981" spans="2:6" hidden="1">
      <c r="B981" t="s">
        <v>3889</v>
      </c>
      <c r="C981" t="s">
        <v>3890</v>
      </c>
      <c r="D981" t="s">
        <v>3891</v>
      </c>
      <c r="E981" t="s">
        <v>1024</v>
      </c>
      <c r="F981" s="11" t="str">
        <f>"dossierComplet['"&amp;meta_dossier_complet[[#This Row],[COD_VAR]]&amp;"'][code_insee]"</f>
        <v>dossierComplet['P08_FNSCOL15P_BAC'][code_insee]</v>
      </c>
    </row>
    <row r="982" spans="2:6" hidden="1">
      <c r="B982" t="s">
        <v>3892</v>
      </c>
      <c r="C982" t="s">
        <v>3893</v>
      </c>
      <c r="D982" t="s">
        <v>3894</v>
      </c>
      <c r="E982" t="s">
        <v>1024</v>
      </c>
      <c r="F982" s="11" t="str">
        <f>"dossierComplet['"&amp;meta_dossier_complet[[#This Row],[COD_VAR]]&amp;"'][code_insee]"</f>
        <v>dossierComplet['P08_FNSCOL15P_BACP2'][code_insee]</v>
      </c>
    </row>
    <row r="983" spans="2:6" hidden="1">
      <c r="B983" t="s">
        <v>3895</v>
      </c>
      <c r="C983" t="s">
        <v>3896</v>
      </c>
      <c r="D983" t="s">
        <v>3897</v>
      </c>
      <c r="E983" t="s">
        <v>1024</v>
      </c>
      <c r="F983" s="11" t="str">
        <f>"dossierComplet['"&amp;meta_dossier_complet[[#This Row],[COD_VAR]]&amp;"'][code_insee]"</f>
        <v>dossierComplet['P08_FNSCOL15P_SUP'][code_insee]</v>
      </c>
    </row>
    <row r="984" spans="2:6" hidden="1">
      <c r="B984" t="s">
        <v>3898</v>
      </c>
      <c r="C984" t="s">
        <v>3899</v>
      </c>
      <c r="D984" t="s">
        <v>3900</v>
      </c>
      <c r="E984" t="s">
        <v>1024</v>
      </c>
      <c r="F984" s="11" t="str">
        <f>"dossierComplet['"&amp;meta_dossier_complet[[#This Row],[COD_VAR]]&amp;"'][code_insee]"</f>
        <v>dossierComplet['P18_ACTOCC15P'][code_insee]</v>
      </c>
    </row>
    <row r="985" spans="2:6" hidden="1">
      <c r="B985" t="s">
        <v>3901</v>
      </c>
      <c r="C985" t="s">
        <v>3902</v>
      </c>
      <c r="D985" t="s">
        <v>3903</v>
      </c>
      <c r="E985" t="s">
        <v>1024</v>
      </c>
      <c r="F985" s="11" t="str">
        <f>"dossierComplet['"&amp;meta_dossier_complet[[#This Row],[COD_VAR]]&amp;"'][code_insee]"</f>
        <v>dossierComplet['P18_SAL15P'][code_insee]</v>
      </c>
    </row>
    <row r="986" spans="2:6" hidden="1">
      <c r="B986" t="s">
        <v>3904</v>
      </c>
      <c r="C986" t="s">
        <v>3905</v>
      </c>
      <c r="D986" t="s">
        <v>3906</v>
      </c>
      <c r="E986" t="s">
        <v>1024</v>
      </c>
      <c r="F986" s="11" t="str">
        <f>"dossierComplet['"&amp;meta_dossier_complet[[#This Row],[COD_VAR]]&amp;"'][code_insee]"</f>
        <v>dossierComplet['P18_NSAL15P'][code_insee]</v>
      </c>
    </row>
    <row r="987" spans="2:6" hidden="1">
      <c r="B987" t="s">
        <v>3907</v>
      </c>
      <c r="C987" t="s">
        <v>3908</v>
      </c>
      <c r="D987" t="s">
        <v>3909</v>
      </c>
      <c r="E987" t="s">
        <v>1024</v>
      </c>
      <c r="F987" s="11" t="str">
        <f>"dossierComplet['"&amp;meta_dossier_complet[[#This Row],[COD_VAR]]&amp;"'][code_insee]"</f>
        <v>dossierComplet['P18_ACTOCC15P_TP'][code_insee]</v>
      </c>
    </row>
    <row r="988" spans="2:6" hidden="1">
      <c r="B988" t="s">
        <v>3910</v>
      </c>
      <c r="C988" t="s">
        <v>3911</v>
      </c>
      <c r="D988" t="s">
        <v>3912</v>
      </c>
      <c r="E988" t="s">
        <v>1024</v>
      </c>
      <c r="F988" s="11" t="str">
        <f>"dossierComplet['"&amp;meta_dossier_complet[[#This Row],[COD_VAR]]&amp;"'][code_insee]"</f>
        <v>dossierComplet['P18_SAL15P_TP'][code_insee]</v>
      </c>
    </row>
    <row r="989" spans="2:6" hidden="1">
      <c r="B989" t="s">
        <v>3913</v>
      </c>
      <c r="C989" t="s">
        <v>3914</v>
      </c>
      <c r="D989" t="s">
        <v>3915</v>
      </c>
      <c r="E989" t="s">
        <v>1024</v>
      </c>
      <c r="F989" s="11" t="str">
        <f>"dossierComplet['"&amp;meta_dossier_complet[[#This Row],[COD_VAR]]&amp;"'][code_insee]"</f>
        <v>dossierComplet['P18_HSAL15P_TP'][code_insee]</v>
      </c>
    </row>
    <row r="990" spans="2:6" hidden="1">
      <c r="B990" t="s">
        <v>3916</v>
      </c>
      <c r="C990" t="s">
        <v>3917</v>
      </c>
      <c r="D990" t="s">
        <v>3918</v>
      </c>
      <c r="E990" t="s">
        <v>1024</v>
      </c>
      <c r="F990" s="11" t="str">
        <f>"dossierComplet['"&amp;meta_dossier_complet[[#This Row],[COD_VAR]]&amp;"'][code_insee]"</f>
        <v>dossierComplet['P18_FSAL15P_TP'][code_insee]</v>
      </c>
    </row>
    <row r="991" spans="2:6" hidden="1">
      <c r="B991" t="s">
        <v>3919</v>
      </c>
      <c r="C991" t="s">
        <v>3920</v>
      </c>
      <c r="D991" t="s">
        <v>3921</v>
      </c>
      <c r="E991" t="s">
        <v>1024</v>
      </c>
      <c r="F991" s="11" t="str">
        <f>"dossierComplet['"&amp;meta_dossier_complet[[#This Row],[COD_VAR]]&amp;"'][code_insee]"</f>
        <v>dossierComplet['P18_NSAL15P_TP'][code_insee]</v>
      </c>
    </row>
    <row r="992" spans="2:6" hidden="1">
      <c r="B992" t="s">
        <v>3922</v>
      </c>
      <c r="C992" t="s">
        <v>3923</v>
      </c>
      <c r="D992" t="s">
        <v>3924</v>
      </c>
      <c r="E992" t="s">
        <v>1024</v>
      </c>
      <c r="F992" s="11" t="str">
        <f>"dossierComplet['"&amp;meta_dossier_complet[[#This Row],[COD_VAR]]&amp;"'][code_insee]"</f>
        <v>dossierComplet['P18_HACTOCC15P'][code_insee]</v>
      </c>
    </row>
    <row r="993" spans="2:6" hidden="1">
      <c r="B993" t="s">
        <v>3925</v>
      </c>
      <c r="C993" t="s">
        <v>3926</v>
      </c>
      <c r="D993" t="s">
        <v>3927</v>
      </c>
      <c r="E993" t="s">
        <v>1024</v>
      </c>
      <c r="F993" s="11" t="str">
        <f>"dossierComplet['"&amp;meta_dossier_complet[[#This Row],[COD_VAR]]&amp;"'][code_insee]"</f>
        <v>dossierComplet['P18_HSAL15P'][code_insee]</v>
      </c>
    </row>
    <row r="994" spans="2:6" hidden="1">
      <c r="B994" t="s">
        <v>3928</v>
      </c>
      <c r="C994" t="s">
        <v>3929</v>
      </c>
      <c r="D994" t="s">
        <v>3930</v>
      </c>
      <c r="E994" t="s">
        <v>1024</v>
      </c>
      <c r="F994" s="11" t="str">
        <f>"dossierComplet['"&amp;meta_dossier_complet[[#This Row],[COD_VAR]]&amp;"'][code_insee]"</f>
        <v>dossierComplet['P18_HSAL15P_CDI'][code_insee]</v>
      </c>
    </row>
    <row r="995" spans="2:6" hidden="1">
      <c r="B995" t="s">
        <v>3931</v>
      </c>
      <c r="C995" t="s">
        <v>3932</v>
      </c>
      <c r="D995" t="s">
        <v>3933</v>
      </c>
      <c r="E995" t="s">
        <v>1024</v>
      </c>
      <c r="F995" s="11" t="str">
        <f>"dossierComplet['"&amp;meta_dossier_complet[[#This Row],[COD_VAR]]&amp;"'][code_insee]"</f>
        <v>dossierComplet['P18_HSAL15P_CDD'][code_insee]</v>
      </c>
    </row>
    <row r="996" spans="2:6" hidden="1">
      <c r="B996" t="s">
        <v>3934</v>
      </c>
      <c r="C996" t="s">
        <v>3935</v>
      </c>
      <c r="D996" t="s">
        <v>3936</v>
      </c>
      <c r="E996" t="s">
        <v>1024</v>
      </c>
      <c r="F996" s="11" t="str">
        <f>"dossierComplet['"&amp;meta_dossier_complet[[#This Row],[COD_VAR]]&amp;"'][code_insee]"</f>
        <v>dossierComplet['P18_HSAL15P_INTERIM'][code_insee]</v>
      </c>
    </row>
    <row r="997" spans="2:6" hidden="1">
      <c r="B997" t="s">
        <v>3937</v>
      </c>
      <c r="C997" t="s">
        <v>3938</v>
      </c>
      <c r="D997" t="s">
        <v>3939</v>
      </c>
      <c r="E997" t="s">
        <v>1024</v>
      </c>
      <c r="F997" s="11" t="str">
        <f>"dossierComplet['"&amp;meta_dossier_complet[[#This Row],[COD_VAR]]&amp;"'][code_insee]"</f>
        <v>dossierComplet['P18_HSAL15P_EMPAID'][code_insee]</v>
      </c>
    </row>
    <row r="998" spans="2:6" hidden="1">
      <c r="B998" t="s">
        <v>3940</v>
      </c>
      <c r="C998" t="s">
        <v>3941</v>
      </c>
      <c r="D998" t="s">
        <v>3942</v>
      </c>
      <c r="E998" t="s">
        <v>1024</v>
      </c>
      <c r="F998" s="11" t="str">
        <f>"dossierComplet['"&amp;meta_dossier_complet[[#This Row],[COD_VAR]]&amp;"'][code_insee]"</f>
        <v>dossierComplet['P18_HSAL15P_APPR'][code_insee]</v>
      </c>
    </row>
    <row r="999" spans="2:6" hidden="1">
      <c r="B999" t="s">
        <v>3943</v>
      </c>
      <c r="C999" t="s">
        <v>3944</v>
      </c>
      <c r="D999" t="s">
        <v>3945</v>
      </c>
      <c r="E999" t="s">
        <v>1024</v>
      </c>
      <c r="F999" s="11" t="str">
        <f>"dossierComplet['"&amp;meta_dossier_complet[[#This Row],[COD_VAR]]&amp;"'][code_insee]"</f>
        <v>dossierComplet['P18_HNSAL15P'][code_insee]</v>
      </c>
    </row>
    <row r="1000" spans="2:6" hidden="1">
      <c r="B1000" t="s">
        <v>3946</v>
      </c>
      <c r="C1000" t="s">
        <v>3947</v>
      </c>
      <c r="D1000" t="s">
        <v>3948</v>
      </c>
      <c r="E1000" t="s">
        <v>1024</v>
      </c>
      <c r="F1000" s="11" t="str">
        <f>"dossierComplet['"&amp;meta_dossier_complet[[#This Row],[COD_VAR]]&amp;"'][code_insee]"</f>
        <v>dossierComplet['P18_HNSAL15P_INDEP'][code_insee]</v>
      </c>
    </row>
    <row r="1001" spans="2:6" hidden="1">
      <c r="B1001" t="s">
        <v>3949</v>
      </c>
      <c r="C1001" t="s">
        <v>3950</v>
      </c>
      <c r="D1001" t="s">
        <v>3951</v>
      </c>
      <c r="E1001" t="s">
        <v>1024</v>
      </c>
      <c r="F1001" s="11" t="str">
        <f>"dossierComplet['"&amp;meta_dossier_complet[[#This Row],[COD_VAR]]&amp;"'][code_insee]"</f>
        <v>dossierComplet['P18_HNSAL15P_EMPLOY'][code_insee]</v>
      </c>
    </row>
    <row r="1002" spans="2:6" hidden="1">
      <c r="B1002" t="s">
        <v>3952</v>
      </c>
      <c r="C1002" t="s">
        <v>3953</v>
      </c>
      <c r="D1002" t="s">
        <v>3954</v>
      </c>
      <c r="E1002" t="s">
        <v>1024</v>
      </c>
      <c r="F1002" s="11" t="str">
        <f>"dossierComplet['"&amp;meta_dossier_complet[[#This Row],[COD_VAR]]&amp;"'][code_insee]"</f>
        <v>dossierComplet['P18_HNSAL15P_AIDFAM'][code_insee]</v>
      </c>
    </row>
    <row r="1003" spans="2:6" hidden="1">
      <c r="B1003" t="s">
        <v>3955</v>
      </c>
      <c r="C1003" t="s">
        <v>3956</v>
      </c>
      <c r="D1003" t="s">
        <v>3957</v>
      </c>
      <c r="E1003" t="s">
        <v>1024</v>
      </c>
      <c r="F1003" s="11" t="str">
        <f>"dossierComplet['"&amp;meta_dossier_complet[[#This Row],[COD_VAR]]&amp;"'][code_insee]"</f>
        <v>dossierComplet['P18_FACTOCC15P'][code_insee]</v>
      </c>
    </row>
    <row r="1004" spans="2:6" hidden="1">
      <c r="B1004" t="s">
        <v>3958</v>
      </c>
      <c r="C1004" t="s">
        <v>3959</v>
      </c>
      <c r="D1004" t="s">
        <v>3960</v>
      </c>
      <c r="E1004" t="s">
        <v>1024</v>
      </c>
      <c r="F1004" s="11" t="str">
        <f>"dossierComplet['"&amp;meta_dossier_complet[[#This Row],[COD_VAR]]&amp;"'][code_insee]"</f>
        <v>dossierComplet['P18_FSAL15P'][code_insee]</v>
      </c>
    </row>
    <row r="1005" spans="2:6" hidden="1">
      <c r="B1005" t="s">
        <v>3961</v>
      </c>
      <c r="C1005" t="s">
        <v>3962</v>
      </c>
      <c r="D1005" t="s">
        <v>3963</v>
      </c>
      <c r="E1005" t="s">
        <v>1024</v>
      </c>
      <c r="F1005" s="11" t="str">
        <f>"dossierComplet['"&amp;meta_dossier_complet[[#This Row],[COD_VAR]]&amp;"'][code_insee]"</f>
        <v>dossierComplet['P18_FSAL15P_CDI'][code_insee]</v>
      </c>
    </row>
    <row r="1006" spans="2:6" hidden="1">
      <c r="B1006" t="s">
        <v>3964</v>
      </c>
      <c r="C1006" t="s">
        <v>3965</v>
      </c>
      <c r="D1006" t="s">
        <v>3966</v>
      </c>
      <c r="E1006" t="s">
        <v>1024</v>
      </c>
      <c r="F1006" s="11" t="str">
        <f>"dossierComplet['"&amp;meta_dossier_complet[[#This Row],[COD_VAR]]&amp;"'][code_insee]"</f>
        <v>dossierComplet['P18_FSAL15P_CDD'][code_insee]</v>
      </c>
    </row>
    <row r="1007" spans="2:6" hidden="1">
      <c r="B1007" t="s">
        <v>3967</v>
      </c>
      <c r="C1007" t="s">
        <v>3968</v>
      </c>
      <c r="D1007" t="s">
        <v>3969</v>
      </c>
      <c r="E1007" t="s">
        <v>1024</v>
      </c>
      <c r="F1007" s="11" t="str">
        <f>"dossierComplet['"&amp;meta_dossier_complet[[#This Row],[COD_VAR]]&amp;"'][code_insee]"</f>
        <v>dossierComplet['P18_FSAL15P_INTERIM'][code_insee]</v>
      </c>
    </row>
    <row r="1008" spans="2:6" hidden="1">
      <c r="B1008" t="s">
        <v>3970</v>
      </c>
      <c r="C1008" t="s">
        <v>3971</v>
      </c>
      <c r="D1008" t="s">
        <v>3972</v>
      </c>
      <c r="E1008" t="s">
        <v>1024</v>
      </c>
      <c r="F1008" s="11" t="str">
        <f>"dossierComplet['"&amp;meta_dossier_complet[[#This Row],[COD_VAR]]&amp;"'][code_insee]"</f>
        <v>dossierComplet['P18_FSAL15P_EMPAID'][code_insee]</v>
      </c>
    </row>
    <row r="1009" spans="2:6" hidden="1">
      <c r="B1009" t="s">
        <v>3973</v>
      </c>
      <c r="C1009" t="s">
        <v>3974</v>
      </c>
      <c r="D1009" t="s">
        <v>3975</v>
      </c>
      <c r="E1009" t="s">
        <v>1024</v>
      </c>
      <c r="F1009" s="11" t="str">
        <f>"dossierComplet['"&amp;meta_dossier_complet[[#This Row],[COD_VAR]]&amp;"'][code_insee]"</f>
        <v>dossierComplet['P18_FSAL15P_APPR'][code_insee]</v>
      </c>
    </row>
    <row r="1010" spans="2:6" hidden="1">
      <c r="B1010" t="s">
        <v>3976</v>
      </c>
      <c r="C1010" t="s">
        <v>3977</v>
      </c>
      <c r="D1010" t="s">
        <v>3978</v>
      </c>
      <c r="E1010" t="s">
        <v>1024</v>
      </c>
      <c r="F1010" s="11" t="str">
        <f>"dossierComplet['"&amp;meta_dossier_complet[[#This Row],[COD_VAR]]&amp;"'][code_insee]"</f>
        <v>dossierComplet['P18_FNSAL15P'][code_insee]</v>
      </c>
    </row>
    <row r="1011" spans="2:6" hidden="1">
      <c r="B1011" t="s">
        <v>3979</v>
      </c>
      <c r="C1011" t="s">
        <v>3980</v>
      </c>
      <c r="D1011" t="s">
        <v>3981</v>
      </c>
      <c r="E1011" t="s">
        <v>1024</v>
      </c>
      <c r="F1011" s="11" t="str">
        <f>"dossierComplet['"&amp;meta_dossier_complet[[#This Row],[COD_VAR]]&amp;"'][code_insee]"</f>
        <v>dossierComplet['P18_FNSAL15P_INDEP'][code_insee]</v>
      </c>
    </row>
    <row r="1012" spans="2:6" hidden="1">
      <c r="B1012" t="s">
        <v>3982</v>
      </c>
      <c r="C1012" t="s">
        <v>3983</v>
      </c>
      <c r="D1012" t="s">
        <v>3984</v>
      </c>
      <c r="E1012" t="s">
        <v>1024</v>
      </c>
      <c r="F1012" s="11" t="str">
        <f>"dossierComplet['"&amp;meta_dossier_complet[[#This Row],[COD_VAR]]&amp;"'][code_insee]"</f>
        <v>dossierComplet['P18_FNSAL15P_EMPLOY'][code_insee]</v>
      </c>
    </row>
    <row r="1013" spans="2:6" hidden="1">
      <c r="B1013" t="s">
        <v>3985</v>
      </c>
      <c r="C1013" t="s">
        <v>3986</v>
      </c>
      <c r="D1013" t="s">
        <v>3987</v>
      </c>
      <c r="E1013" t="s">
        <v>1024</v>
      </c>
      <c r="F1013" s="11" t="str">
        <f>"dossierComplet['"&amp;meta_dossier_complet[[#This Row],[COD_VAR]]&amp;"'][code_insee]"</f>
        <v>dossierComplet['P18_FNSAL15P_AIDFAM'][code_insee]</v>
      </c>
    </row>
    <row r="1014" spans="2:6" hidden="1">
      <c r="B1014" t="s">
        <v>3988</v>
      </c>
      <c r="C1014" t="s">
        <v>3989</v>
      </c>
      <c r="D1014" t="s">
        <v>3990</v>
      </c>
      <c r="E1014" t="s">
        <v>1024</v>
      </c>
      <c r="F1014" s="11" t="str">
        <f>"dossierComplet['"&amp;meta_dossier_complet[[#This Row],[COD_VAR]]&amp;"'][code_insee]"</f>
        <v>dossierComplet['P18_HSAL1564'][code_insee]</v>
      </c>
    </row>
    <row r="1015" spans="2:6" hidden="1">
      <c r="B1015" t="s">
        <v>3991</v>
      </c>
      <c r="C1015" t="s">
        <v>3992</v>
      </c>
      <c r="D1015" t="s">
        <v>3993</v>
      </c>
      <c r="E1015" t="s">
        <v>1024</v>
      </c>
      <c r="F1015" s="11" t="str">
        <f>"dossierComplet['"&amp;meta_dossier_complet[[#This Row],[COD_VAR]]&amp;"'][code_insee]"</f>
        <v>dossierComplet['P18_HSAL1524'][code_insee]</v>
      </c>
    </row>
    <row r="1016" spans="2:6" hidden="1">
      <c r="B1016" t="s">
        <v>3994</v>
      </c>
      <c r="C1016" t="s">
        <v>3995</v>
      </c>
      <c r="D1016" t="s">
        <v>3996</v>
      </c>
      <c r="E1016" t="s">
        <v>1024</v>
      </c>
      <c r="F1016" s="11" t="str">
        <f>"dossierComplet['"&amp;meta_dossier_complet[[#This Row],[COD_VAR]]&amp;"'][code_insee]"</f>
        <v>dossierComplet['P18_HSAL2554'][code_insee]</v>
      </c>
    </row>
    <row r="1017" spans="2:6" hidden="1">
      <c r="B1017" t="s">
        <v>3997</v>
      </c>
      <c r="C1017" t="s">
        <v>3998</v>
      </c>
      <c r="D1017" t="s">
        <v>3999</v>
      </c>
      <c r="E1017" t="s">
        <v>1024</v>
      </c>
      <c r="F1017" s="11" t="str">
        <f>"dossierComplet['"&amp;meta_dossier_complet[[#This Row],[COD_VAR]]&amp;"'][code_insee]"</f>
        <v>dossierComplet['P18_HSAL5564'][code_insee]</v>
      </c>
    </row>
    <row r="1018" spans="2:6" hidden="1">
      <c r="B1018" t="s">
        <v>4000</v>
      </c>
      <c r="C1018" t="s">
        <v>4001</v>
      </c>
      <c r="D1018" t="s">
        <v>4002</v>
      </c>
      <c r="E1018" t="s">
        <v>1024</v>
      </c>
      <c r="F1018" s="11" t="str">
        <f>"dossierComplet['"&amp;meta_dossier_complet[[#This Row],[COD_VAR]]&amp;"'][code_insee]"</f>
        <v>dossierComplet['P18_HSAL1564_TP'][code_insee]</v>
      </c>
    </row>
    <row r="1019" spans="2:6" hidden="1">
      <c r="B1019" t="s">
        <v>4003</v>
      </c>
      <c r="C1019" t="s">
        <v>4004</v>
      </c>
      <c r="D1019" t="s">
        <v>4005</v>
      </c>
      <c r="E1019" t="s">
        <v>1024</v>
      </c>
      <c r="F1019" s="11" t="str">
        <f>"dossierComplet['"&amp;meta_dossier_complet[[#This Row],[COD_VAR]]&amp;"'][code_insee]"</f>
        <v>dossierComplet['P18_HSAL1524_TP'][code_insee]</v>
      </c>
    </row>
    <row r="1020" spans="2:6" hidden="1">
      <c r="B1020" t="s">
        <v>4006</v>
      </c>
      <c r="C1020" t="s">
        <v>4007</v>
      </c>
      <c r="D1020" t="s">
        <v>4008</v>
      </c>
      <c r="E1020" t="s">
        <v>1024</v>
      </c>
      <c r="F1020" s="11" t="str">
        <f>"dossierComplet['"&amp;meta_dossier_complet[[#This Row],[COD_VAR]]&amp;"'][code_insee]"</f>
        <v>dossierComplet['P18_HSAL2554_TP'][code_insee]</v>
      </c>
    </row>
    <row r="1021" spans="2:6" hidden="1">
      <c r="B1021" t="s">
        <v>4009</v>
      </c>
      <c r="C1021" t="s">
        <v>4010</v>
      </c>
      <c r="D1021" t="s">
        <v>4011</v>
      </c>
      <c r="E1021" t="s">
        <v>1024</v>
      </c>
      <c r="F1021" s="11" t="str">
        <f>"dossierComplet['"&amp;meta_dossier_complet[[#This Row],[COD_VAR]]&amp;"'][code_insee]"</f>
        <v>dossierComplet['P18_HSAL5564_TP'][code_insee]</v>
      </c>
    </row>
    <row r="1022" spans="2:6" hidden="1">
      <c r="B1022" t="s">
        <v>4012</v>
      </c>
      <c r="C1022" t="s">
        <v>4013</v>
      </c>
      <c r="D1022" t="s">
        <v>4014</v>
      </c>
      <c r="E1022" t="s">
        <v>1024</v>
      </c>
      <c r="F1022" s="11" t="str">
        <f>"dossierComplet['"&amp;meta_dossier_complet[[#This Row],[COD_VAR]]&amp;"'][code_insee]"</f>
        <v>dossierComplet['P18_FSAL1564'][code_insee]</v>
      </c>
    </row>
    <row r="1023" spans="2:6" hidden="1">
      <c r="B1023" t="s">
        <v>4015</v>
      </c>
      <c r="C1023" t="s">
        <v>4016</v>
      </c>
      <c r="D1023" t="s">
        <v>4017</v>
      </c>
      <c r="E1023" t="s">
        <v>1024</v>
      </c>
      <c r="F1023" s="11" t="str">
        <f>"dossierComplet['"&amp;meta_dossier_complet[[#This Row],[COD_VAR]]&amp;"'][code_insee]"</f>
        <v>dossierComplet['P18_FSAL1524'][code_insee]</v>
      </c>
    </row>
    <row r="1024" spans="2:6" hidden="1">
      <c r="B1024" t="s">
        <v>4018</v>
      </c>
      <c r="C1024" t="s">
        <v>4019</v>
      </c>
      <c r="D1024" t="s">
        <v>4020</v>
      </c>
      <c r="E1024" t="s">
        <v>1024</v>
      </c>
      <c r="F1024" s="11" t="str">
        <f>"dossierComplet['"&amp;meta_dossier_complet[[#This Row],[COD_VAR]]&amp;"'][code_insee]"</f>
        <v>dossierComplet['P18_FSAL2554'][code_insee]</v>
      </c>
    </row>
    <row r="1025" spans="2:6" hidden="1">
      <c r="B1025" t="s">
        <v>4021</v>
      </c>
      <c r="C1025" t="s">
        <v>4022</v>
      </c>
      <c r="D1025" t="s">
        <v>4023</v>
      </c>
      <c r="E1025" t="s">
        <v>1024</v>
      </c>
      <c r="F1025" s="11" t="str">
        <f>"dossierComplet['"&amp;meta_dossier_complet[[#This Row],[COD_VAR]]&amp;"'][code_insee]"</f>
        <v>dossierComplet['P18_FSAL5564'][code_insee]</v>
      </c>
    </row>
    <row r="1026" spans="2:6" hidden="1">
      <c r="B1026" t="s">
        <v>4024</v>
      </c>
      <c r="C1026" t="s">
        <v>4025</v>
      </c>
      <c r="D1026" t="s">
        <v>4026</v>
      </c>
      <c r="E1026" t="s">
        <v>1024</v>
      </c>
      <c r="F1026" s="11" t="str">
        <f>"dossierComplet['"&amp;meta_dossier_complet[[#This Row],[COD_VAR]]&amp;"'][code_insee]"</f>
        <v>dossierComplet['P18_FSAL1564_TP'][code_insee]</v>
      </c>
    </row>
    <row r="1027" spans="2:6" hidden="1">
      <c r="B1027" t="s">
        <v>4027</v>
      </c>
      <c r="C1027" t="s">
        <v>4028</v>
      </c>
      <c r="D1027" t="s">
        <v>4029</v>
      </c>
      <c r="E1027" t="s">
        <v>1024</v>
      </c>
      <c r="F1027" s="11" t="str">
        <f>"dossierComplet['"&amp;meta_dossier_complet[[#This Row],[COD_VAR]]&amp;"'][code_insee]"</f>
        <v>dossierComplet['P18_FSAL1524_TP'][code_insee]</v>
      </c>
    </row>
    <row r="1028" spans="2:6" hidden="1">
      <c r="B1028" t="s">
        <v>4030</v>
      </c>
      <c r="C1028" t="s">
        <v>4031</v>
      </c>
      <c r="D1028" t="s">
        <v>4032</v>
      </c>
      <c r="E1028" t="s">
        <v>1024</v>
      </c>
      <c r="F1028" s="11" t="str">
        <f>"dossierComplet['"&amp;meta_dossier_complet[[#This Row],[COD_VAR]]&amp;"'][code_insee]"</f>
        <v>dossierComplet['P18_FSAL2554_TP'][code_insee]</v>
      </c>
    </row>
    <row r="1029" spans="2:6" hidden="1">
      <c r="B1029" t="s">
        <v>4033</v>
      </c>
      <c r="C1029" t="s">
        <v>4034</v>
      </c>
      <c r="D1029" t="s">
        <v>4035</v>
      </c>
      <c r="E1029" t="s">
        <v>1024</v>
      </c>
      <c r="F1029" s="11" t="str">
        <f>"dossierComplet['"&amp;meta_dossier_complet[[#This Row],[COD_VAR]]&amp;"'][code_insee]"</f>
        <v>dossierComplet['P18_FSAL5564_TP'][code_insee]</v>
      </c>
    </row>
    <row r="1030" spans="2:6" hidden="1">
      <c r="B1030" t="s">
        <v>4036</v>
      </c>
      <c r="C1030" t="s">
        <v>4037</v>
      </c>
      <c r="D1030" t="s">
        <v>4038</v>
      </c>
      <c r="E1030" t="s">
        <v>1024</v>
      </c>
      <c r="F1030" s="11" t="str">
        <f>"dossierComplet['"&amp;meta_dossier_complet[[#This Row],[COD_VAR]]&amp;"'][code_insee]"</f>
        <v>dossierComplet['P18_ACTOCC15P_ILT1'][code_insee]</v>
      </c>
    </row>
    <row r="1031" spans="2:6" hidden="1">
      <c r="B1031" t="s">
        <v>4039</v>
      </c>
      <c r="C1031" t="s">
        <v>4040</v>
      </c>
      <c r="D1031" t="s">
        <v>4041</v>
      </c>
      <c r="E1031" t="s">
        <v>1024</v>
      </c>
      <c r="F1031" s="11" t="str">
        <f>"dossierComplet['"&amp;meta_dossier_complet[[#This Row],[COD_VAR]]&amp;"'][code_insee]"</f>
        <v>dossierComplet['P18_ACTOCC15P_ILT2P'][code_insee]</v>
      </c>
    </row>
    <row r="1032" spans="2:6" hidden="1">
      <c r="B1032" t="s">
        <v>4042</v>
      </c>
      <c r="C1032" t="s">
        <v>4043</v>
      </c>
      <c r="D1032" t="s">
        <v>4044</v>
      </c>
      <c r="E1032" t="s">
        <v>1024</v>
      </c>
      <c r="F1032" s="11" t="str">
        <f>"dossierComplet['"&amp;meta_dossier_complet[[#This Row],[COD_VAR]]&amp;"'][code_insee]"</f>
        <v>dossierComplet['P18_ACTOCC15P_ILT2'][code_insee]</v>
      </c>
    </row>
    <row r="1033" spans="2:6" hidden="1">
      <c r="B1033" t="s">
        <v>4045</v>
      </c>
      <c r="C1033" t="s">
        <v>4046</v>
      </c>
      <c r="D1033" t="s">
        <v>4047</v>
      </c>
      <c r="E1033" t="s">
        <v>1024</v>
      </c>
      <c r="F1033" s="11" t="str">
        <f>"dossierComplet['"&amp;meta_dossier_complet[[#This Row],[COD_VAR]]&amp;"'][code_insee]"</f>
        <v>dossierComplet['P18_ACTOCC15P_ILT3'][code_insee]</v>
      </c>
    </row>
    <row r="1034" spans="2:6" hidden="1">
      <c r="B1034" t="s">
        <v>4048</v>
      </c>
      <c r="C1034" t="s">
        <v>4049</v>
      </c>
      <c r="D1034" t="s">
        <v>4050</v>
      </c>
      <c r="E1034" t="s">
        <v>1024</v>
      </c>
      <c r="F1034" s="11" t="str">
        <f>"dossierComplet['"&amp;meta_dossier_complet[[#This Row],[COD_VAR]]&amp;"'][code_insee]"</f>
        <v>dossierComplet['P18_ACTOCC15P_ILT4'][code_insee]</v>
      </c>
    </row>
    <row r="1035" spans="2:6" hidden="1">
      <c r="B1035" t="s">
        <v>4051</v>
      </c>
      <c r="C1035" t="s">
        <v>4052</v>
      </c>
      <c r="D1035" t="s">
        <v>4053</v>
      </c>
      <c r="E1035" t="s">
        <v>1024</v>
      </c>
      <c r="F1035" s="11" t="str">
        <f>"dossierComplet['"&amp;meta_dossier_complet[[#This Row],[COD_VAR]]&amp;"'][code_insee]"</f>
        <v>dossierComplet['P18_ACTOCC15P_ILT5'][code_insee]</v>
      </c>
    </row>
    <row r="1036" spans="2:6" hidden="1">
      <c r="B1036" t="s">
        <v>4054</v>
      </c>
      <c r="C1036" t="s">
        <v>4055</v>
      </c>
      <c r="D1036" t="s">
        <v>4056</v>
      </c>
      <c r="E1036" t="s">
        <v>1024</v>
      </c>
      <c r="F1036" s="11" t="str">
        <f>"dossierComplet['"&amp;meta_dossier_complet[[#This Row],[COD_VAR]]&amp;"'][code_insee]"</f>
        <v>dossierComplet['P18_ACTOCC15P_PASTRANS'][code_insee]</v>
      </c>
    </row>
    <row r="1037" spans="2:6" hidden="1">
      <c r="B1037" t="s">
        <v>4057</v>
      </c>
      <c r="C1037" t="s">
        <v>4058</v>
      </c>
      <c r="D1037" t="s">
        <v>4059</v>
      </c>
      <c r="E1037" t="s">
        <v>1024</v>
      </c>
      <c r="F1037" s="11" t="str">
        <f>"dossierComplet['"&amp;meta_dossier_complet[[#This Row],[COD_VAR]]&amp;"'][code_insee]"</f>
        <v>dossierComplet['P18_ACTOCC15P_MARCHE'][code_insee]</v>
      </c>
    </row>
    <row r="1038" spans="2:6" hidden="1">
      <c r="B1038" t="s">
        <v>4060</v>
      </c>
      <c r="C1038" t="s">
        <v>4061</v>
      </c>
      <c r="D1038" t="s">
        <v>4062</v>
      </c>
      <c r="E1038" t="s">
        <v>1024</v>
      </c>
      <c r="F1038" s="11" t="str">
        <f>"dossierComplet['"&amp;meta_dossier_complet[[#This Row],[COD_VAR]]&amp;"'][code_insee]"</f>
        <v>dossierComplet['P18_ACTOCC15P_VELO'][code_insee]</v>
      </c>
    </row>
    <row r="1039" spans="2:6" hidden="1">
      <c r="B1039" t="s">
        <v>4063</v>
      </c>
      <c r="C1039" t="s">
        <v>4064</v>
      </c>
      <c r="D1039" t="s">
        <v>4065</v>
      </c>
      <c r="E1039" t="s">
        <v>1024</v>
      </c>
      <c r="F1039" s="11" t="str">
        <f>"dossierComplet['"&amp;meta_dossier_complet[[#This Row],[COD_VAR]]&amp;"'][code_insee]"</f>
        <v>dossierComplet['P18_ACTOCC15P_2ROUESMOT'][code_insee]</v>
      </c>
    </row>
    <row r="1040" spans="2:6" hidden="1">
      <c r="B1040" t="s">
        <v>4066</v>
      </c>
      <c r="C1040" t="s">
        <v>4067</v>
      </c>
      <c r="D1040" t="s">
        <v>4068</v>
      </c>
      <c r="E1040" t="s">
        <v>1024</v>
      </c>
      <c r="F1040" s="11" t="str">
        <f>"dossierComplet['"&amp;meta_dossier_complet[[#This Row],[COD_VAR]]&amp;"'][code_insee]"</f>
        <v>dossierComplet['P18_ACTOCC15P_VOITURE'][code_insee]</v>
      </c>
    </row>
    <row r="1041" spans="2:6" hidden="1">
      <c r="B1041" t="s">
        <v>4069</v>
      </c>
      <c r="C1041" t="s">
        <v>4070</v>
      </c>
      <c r="D1041" t="s">
        <v>4071</v>
      </c>
      <c r="E1041" t="s">
        <v>1024</v>
      </c>
      <c r="F1041" s="11" t="str">
        <f>"dossierComplet['"&amp;meta_dossier_complet[[#This Row],[COD_VAR]]&amp;"'][code_insee]"</f>
        <v>dossierComplet['P18_ACTOCC15P_COMMUN'][code_insee]</v>
      </c>
    </row>
    <row r="1042" spans="2:6" hidden="1">
      <c r="B1042" t="s">
        <v>4072</v>
      </c>
      <c r="C1042" t="s">
        <v>4073</v>
      </c>
      <c r="D1042" t="s">
        <v>4074</v>
      </c>
      <c r="E1042" t="s">
        <v>1024</v>
      </c>
      <c r="F1042" s="11" t="str">
        <f>"dossierComplet['"&amp;meta_dossier_complet[[#This Row],[COD_VAR]]&amp;"'][code_insee]"</f>
        <v>dossierComplet['P13_ACTOCC15P'][code_insee]</v>
      </c>
    </row>
    <row r="1043" spans="2:6" hidden="1">
      <c r="B1043" t="s">
        <v>4075</v>
      </c>
      <c r="C1043" t="s">
        <v>4076</v>
      </c>
      <c r="D1043" t="s">
        <v>4077</v>
      </c>
      <c r="E1043" t="s">
        <v>1024</v>
      </c>
      <c r="F1043" s="11" t="str">
        <f>"dossierComplet['"&amp;meta_dossier_complet[[#This Row],[COD_VAR]]&amp;"'][code_insee]"</f>
        <v>dossierComplet['P13_SAL15P'][code_insee]</v>
      </c>
    </row>
    <row r="1044" spans="2:6" hidden="1">
      <c r="B1044" t="s">
        <v>4078</v>
      </c>
      <c r="C1044" t="s">
        <v>4079</v>
      </c>
      <c r="D1044" t="s">
        <v>4080</v>
      </c>
      <c r="E1044" t="s">
        <v>1024</v>
      </c>
      <c r="F1044" s="11" t="str">
        <f>"dossierComplet['"&amp;meta_dossier_complet[[#This Row],[COD_VAR]]&amp;"'][code_insee]"</f>
        <v>dossierComplet['P13_NSAL15P'][code_insee]</v>
      </c>
    </row>
    <row r="1045" spans="2:6" hidden="1">
      <c r="B1045" t="s">
        <v>4081</v>
      </c>
      <c r="C1045" t="s">
        <v>4082</v>
      </c>
      <c r="D1045" t="s">
        <v>4083</v>
      </c>
      <c r="E1045" t="s">
        <v>1024</v>
      </c>
      <c r="F1045" s="11" t="str">
        <f>"dossierComplet['"&amp;meta_dossier_complet[[#This Row],[COD_VAR]]&amp;"'][code_insee]"</f>
        <v>dossierComplet['P13_ACTOCC15P_TP'][code_insee]</v>
      </c>
    </row>
    <row r="1046" spans="2:6" hidden="1">
      <c r="B1046" t="s">
        <v>4084</v>
      </c>
      <c r="C1046" t="s">
        <v>4085</v>
      </c>
      <c r="D1046" t="s">
        <v>4086</v>
      </c>
      <c r="E1046" t="s">
        <v>1024</v>
      </c>
      <c r="F1046" s="11" t="str">
        <f>"dossierComplet['"&amp;meta_dossier_complet[[#This Row],[COD_VAR]]&amp;"'][code_insee]"</f>
        <v>dossierComplet['P13_SAL15P_TP'][code_insee]</v>
      </c>
    </row>
    <row r="1047" spans="2:6" hidden="1">
      <c r="B1047" t="s">
        <v>4087</v>
      </c>
      <c r="C1047" t="s">
        <v>4088</v>
      </c>
      <c r="D1047" t="s">
        <v>4089</v>
      </c>
      <c r="E1047" t="s">
        <v>1024</v>
      </c>
      <c r="F1047" s="11" t="str">
        <f>"dossierComplet['"&amp;meta_dossier_complet[[#This Row],[COD_VAR]]&amp;"'][code_insee]"</f>
        <v>dossierComplet['P13_HSAL15P_TP'][code_insee]</v>
      </c>
    </row>
    <row r="1048" spans="2:6" hidden="1">
      <c r="B1048" t="s">
        <v>4090</v>
      </c>
      <c r="C1048" t="s">
        <v>4091</v>
      </c>
      <c r="D1048" t="s">
        <v>4092</v>
      </c>
      <c r="E1048" t="s">
        <v>1024</v>
      </c>
      <c r="F1048" s="11" t="str">
        <f>"dossierComplet['"&amp;meta_dossier_complet[[#This Row],[COD_VAR]]&amp;"'][code_insee]"</f>
        <v>dossierComplet['P13_FSAL15P_TP'][code_insee]</v>
      </c>
    </row>
    <row r="1049" spans="2:6" hidden="1">
      <c r="B1049" t="s">
        <v>4093</v>
      </c>
      <c r="C1049" t="s">
        <v>4094</v>
      </c>
      <c r="D1049" t="s">
        <v>4095</v>
      </c>
      <c r="E1049" t="s">
        <v>1024</v>
      </c>
      <c r="F1049" s="11" t="str">
        <f>"dossierComplet['"&amp;meta_dossier_complet[[#This Row],[COD_VAR]]&amp;"'][code_insee]"</f>
        <v>dossierComplet['P13_NSAL15P_TP'][code_insee]</v>
      </c>
    </row>
    <row r="1050" spans="2:6" hidden="1">
      <c r="B1050" t="s">
        <v>4096</v>
      </c>
      <c r="C1050" t="s">
        <v>4097</v>
      </c>
      <c r="D1050" t="s">
        <v>4098</v>
      </c>
      <c r="E1050" t="s">
        <v>1024</v>
      </c>
      <c r="F1050" s="11" t="str">
        <f>"dossierComplet['"&amp;meta_dossier_complet[[#This Row],[COD_VAR]]&amp;"'][code_insee]"</f>
        <v>dossierComplet['P13_HACTOCC15P'][code_insee]</v>
      </c>
    </row>
    <row r="1051" spans="2:6" hidden="1">
      <c r="B1051" t="s">
        <v>4099</v>
      </c>
      <c r="C1051" t="s">
        <v>4100</v>
      </c>
      <c r="D1051" t="s">
        <v>4101</v>
      </c>
      <c r="E1051" t="s">
        <v>1024</v>
      </c>
      <c r="F1051" s="11" t="str">
        <f>"dossierComplet['"&amp;meta_dossier_complet[[#This Row],[COD_VAR]]&amp;"'][code_insee]"</f>
        <v>dossierComplet['P13_HSAL15P'][code_insee]</v>
      </c>
    </row>
    <row r="1052" spans="2:6" hidden="1">
      <c r="B1052" t="s">
        <v>4102</v>
      </c>
      <c r="C1052" t="s">
        <v>4103</v>
      </c>
      <c r="D1052" t="s">
        <v>4104</v>
      </c>
      <c r="E1052" t="s">
        <v>1024</v>
      </c>
      <c r="F1052" s="11" t="str">
        <f>"dossierComplet['"&amp;meta_dossier_complet[[#This Row],[COD_VAR]]&amp;"'][code_insee]"</f>
        <v>dossierComplet['P13_HSAL15P_CDI'][code_insee]</v>
      </c>
    </row>
    <row r="1053" spans="2:6" hidden="1">
      <c r="B1053" t="s">
        <v>4105</v>
      </c>
      <c r="C1053" t="s">
        <v>4106</v>
      </c>
      <c r="D1053" t="s">
        <v>4107</v>
      </c>
      <c r="E1053" t="s">
        <v>1024</v>
      </c>
      <c r="F1053" s="11" t="str">
        <f>"dossierComplet['"&amp;meta_dossier_complet[[#This Row],[COD_VAR]]&amp;"'][code_insee]"</f>
        <v>dossierComplet['P13_HSAL15P_CDD'][code_insee]</v>
      </c>
    </row>
    <row r="1054" spans="2:6" hidden="1">
      <c r="B1054" t="s">
        <v>4108</v>
      </c>
      <c r="C1054" t="s">
        <v>4109</v>
      </c>
      <c r="D1054" t="s">
        <v>4110</v>
      </c>
      <c r="E1054" t="s">
        <v>1024</v>
      </c>
      <c r="F1054" s="11" t="str">
        <f>"dossierComplet['"&amp;meta_dossier_complet[[#This Row],[COD_VAR]]&amp;"'][code_insee]"</f>
        <v>dossierComplet['P13_HSAL15P_INTERIM'][code_insee]</v>
      </c>
    </row>
    <row r="1055" spans="2:6" hidden="1">
      <c r="B1055" t="s">
        <v>4111</v>
      </c>
      <c r="C1055" t="s">
        <v>4112</v>
      </c>
      <c r="D1055" t="s">
        <v>4113</v>
      </c>
      <c r="E1055" t="s">
        <v>1024</v>
      </c>
      <c r="F1055" s="11" t="str">
        <f>"dossierComplet['"&amp;meta_dossier_complet[[#This Row],[COD_VAR]]&amp;"'][code_insee]"</f>
        <v>dossierComplet['P13_HSAL15P_EMPAID'][code_insee]</v>
      </c>
    </row>
    <row r="1056" spans="2:6" hidden="1">
      <c r="B1056" t="s">
        <v>4114</v>
      </c>
      <c r="C1056" t="s">
        <v>4115</v>
      </c>
      <c r="D1056" t="s">
        <v>4116</v>
      </c>
      <c r="E1056" t="s">
        <v>1024</v>
      </c>
      <c r="F1056" s="11" t="str">
        <f>"dossierComplet['"&amp;meta_dossier_complet[[#This Row],[COD_VAR]]&amp;"'][code_insee]"</f>
        <v>dossierComplet['P13_HSAL15P_APPR'][code_insee]</v>
      </c>
    </row>
    <row r="1057" spans="2:6" hidden="1">
      <c r="B1057" t="s">
        <v>4117</v>
      </c>
      <c r="C1057" t="s">
        <v>4118</v>
      </c>
      <c r="D1057" t="s">
        <v>4119</v>
      </c>
      <c r="E1057" t="s">
        <v>1024</v>
      </c>
      <c r="F1057" s="11" t="str">
        <f>"dossierComplet['"&amp;meta_dossier_complet[[#This Row],[COD_VAR]]&amp;"'][code_insee]"</f>
        <v>dossierComplet['P13_HNSAL15P'][code_insee]</v>
      </c>
    </row>
    <row r="1058" spans="2:6" hidden="1">
      <c r="B1058" t="s">
        <v>4120</v>
      </c>
      <c r="C1058" t="s">
        <v>4121</v>
      </c>
      <c r="D1058" t="s">
        <v>4122</v>
      </c>
      <c r="E1058" t="s">
        <v>1024</v>
      </c>
      <c r="F1058" s="11" t="str">
        <f>"dossierComplet['"&amp;meta_dossier_complet[[#This Row],[COD_VAR]]&amp;"'][code_insee]"</f>
        <v>dossierComplet['P13_HNSAL15P_INDEP'][code_insee]</v>
      </c>
    </row>
    <row r="1059" spans="2:6" hidden="1">
      <c r="B1059" t="s">
        <v>4123</v>
      </c>
      <c r="C1059" t="s">
        <v>4124</v>
      </c>
      <c r="D1059" t="s">
        <v>4125</v>
      </c>
      <c r="E1059" t="s">
        <v>1024</v>
      </c>
      <c r="F1059" s="11" t="str">
        <f>"dossierComplet['"&amp;meta_dossier_complet[[#This Row],[COD_VAR]]&amp;"'][code_insee]"</f>
        <v>dossierComplet['P13_HNSAL15P_EMPLOY'][code_insee]</v>
      </c>
    </row>
    <row r="1060" spans="2:6" hidden="1">
      <c r="B1060" t="s">
        <v>4126</v>
      </c>
      <c r="C1060" t="s">
        <v>4127</v>
      </c>
      <c r="D1060" t="s">
        <v>4128</v>
      </c>
      <c r="E1060" t="s">
        <v>1024</v>
      </c>
      <c r="F1060" s="11" t="str">
        <f>"dossierComplet['"&amp;meta_dossier_complet[[#This Row],[COD_VAR]]&amp;"'][code_insee]"</f>
        <v>dossierComplet['P13_HNSAL15P_AIDFAM'][code_insee]</v>
      </c>
    </row>
    <row r="1061" spans="2:6" hidden="1">
      <c r="B1061" t="s">
        <v>4129</v>
      </c>
      <c r="C1061" t="s">
        <v>4130</v>
      </c>
      <c r="D1061" t="s">
        <v>4131</v>
      </c>
      <c r="E1061" t="s">
        <v>1024</v>
      </c>
      <c r="F1061" s="11" t="str">
        <f>"dossierComplet['"&amp;meta_dossier_complet[[#This Row],[COD_VAR]]&amp;"'][code_insee]"</f>
        <v>dossierComplet['P13_FACTOCC15P'][code_insee]</v>
      </c>
    </row>
    <row r="1062" spans="2:6" hidden="1">
      <c r="B1062" t="s">
        <v>4132</v>
      </c>
      <c r="C1062" t="s">
        <v>4133</v>
      </c>
      <c r="D1062" t="s">
        <v>4134</v>
      </c>
      <c r="E1062" t="s">
        <v>1024</v>
      </c>
      <c r="F1062" s="11" t="str">
        <f>"dossierComplet['"&amp;meta_dossier_complet[[#This Row],[COD_VAR]]&amp;"'][code_insee]"</f>
        <v>dossierComplet['P13_FSAL15P'][code_insee]</v>
      </c>
    </row>
    <row r="1063" spans="2:6" hidden="1">
      <c r="B1063" t="s">
        <v>4135</v>
      </c>
      <c r="C1063" t="s">
        <v>4136</v>
      </c>
      <c r="D1063" t="s">
        <v>4137</v>
      </c>
      <c r="E1063" t="s">
        <v>1024</v>
      </c>
      <c r="F1063" s="11" t="str">
        <f>"dossierComplet['"&amp;meta_dossier_complet[[#This Row],[COD_VAR]]&amp;"'][code_insee]"</f>
        <v>dossierComplet['P13_FSAL15P_CDI'][code_insee]</v>
      </c>
    </row>
    <row r="1064" spans="2:6" hidden="1">
      <c r="B1064" t="s">
        <v>4138</v>
      </c>
      <c r="C1064" t="s">
        <v>4139</v>
      </c>
      <c r="D1064" t="s">
        <v>4140</v>
      </c>
      <c r="E1064" t="s">
        <v>1024</v>
      </c>
      <c r="F1064" s="11" t="str">
        <f>"dossierComplet['"&amp;meta_dossier_complet[[#This Row],[COD_VAR]]&amp;"'][code_insee]"</f>
        <v>dossierComplet['P13_FSAL15P_CDD'][code_insee]</v>
      </c>
    </row>
    <row r="1065" spans="2:6" hidden="1">
      <c r="B1065" t="s">
        <v>4141</v>
      </c>
      <c r="C1065" t="s">
        <v>4142</v>
      </c>
      <c r="D1065" t="s">
        <v>4143</v>
      </c>
      <c r="E1065" t="s">
        <v>1024</v>
      </c>
      <c r="F1065" s="11" t="str">
        <f>"dossierComplet['"&amp;meta_dossier_complet[[#This Row],[COD_VAR]]&amp;"'][code_insee]"</f>
        <v>dossierComplet['P13_FSAL15P_INTERIM'][code_insee]</v>
      </c>
    </row>
    <row r="1066" spans="2:6" hidden="1">
      <c r="B1066" t="s">
        <v>4144</v>
      </c>
      <c r="C1066" t="s">
        <v>4145</v>
      </c>
      <c r="D1066" t="s">
        <v>4146</v>
      </c>
      <c r="E1066" t="s">
        <v>1024</v>
      </c>
      <c r="F1066" s="11" t="str">
        <f>"dossierComplet['"&amp;meta_dossier_complet[[#This Row],[COD_VAR]]&amp;"'][code_insee]"</f>
        <v>dossierComplet['P13_FSAL15P_EMPAID'][code_insee]</v>
      </c>
    </row>
    <row r="1067" spans="2:6" hidden="1">
      <c r="B1067" t="s">
        <v>4147</v>
      </c>
      <c r="C1067" t="s">
        <v>4148</v>
      </c>
      <c r="D1067" t="s">
        <v>4149</v>
      </c>
      <c r="E1067" t="s">
        <v>1024</v>
      </c>
      <c r="F1067" s="11" t="str">
        <f>"dossierComplet['"&amp;meta_dossier_complet[[#This Row],[COD_VAR]]&amp;"'][code_insee]"</f>
        <v>dossierComplet['P13_FSAL15P_APPR'][code_insee]</v>
      </c>
    </row>
    <row r="1068" spans="2:6" hidden="1">
      <c r="B1068" t="s">
        <v>4150</v>
      </c>
      <c r="C1068" t="s">
        <v>4151</v>
      </c>
      <c r="D1068" t="s">
        <v>4152</v>
      </c>
      <c r="E1068" t="s">
        <v>1024</v>
      </c>
      <c r="F1068" s="11" t="str">
        <f>"dossierComplet['"&amp;meta_dossier_complet[[#This Row],[COD_VAR]]&amp;"'][code_insee]"</f>
        <v>dossierComplet['P13_FNSAL15P'][code_insee]</v>
      </c>
    </row>
    <row r="1069" spans="2:6" hidden="1">
      <c r="B1069" t="s">
        <v>4153</v>
      </c>
      <c r="C1069" t="s">
        <v>4154</v>
      </c>
      <c r="D1069" t="s">
        <v>4155</v>
      </c>
      <c r="E1069" t="s">
        <v>1024</v>
      </c>
      <c r="F1069" s="11" t="str">
        <f>"dossierComplet['"&amp;meta_dossier_complet[[#This Row],[COD_VAR]]&amp;"'][code_insee]"</f>
        <v>dossierComplet['P13_FNSAL15P_INDEP'][code_insee]</v>
      </c>
    </row>
    <row r="1070" spans="2:6" hidden="1">
      <c r="B1070" t="s">
        <v>4156</v>
      </c>
      <c r="C1070" t="s">
        <v>4157</v>
      </c>
      <c r="D1070" t="s">
        <v>4158</v>
      </c>
      <c r="E1070" t="s">
        <v>1024</v>
      </c>
      <c r="F1070" s="11" t="str">
        <f>"dossierComplet['"&amp;meta_dossier_complet[[#This Row],[COD_VAR]]&amp;"'][code_insee]"</f>
        <v>dossierComplet['P13_FNSAL15P_EMPLOY'][code_insee]</v>
      </c>
    </row>
    <row r="1071" spans="2:6" hidden="1">
      <c r="B1071" t="s">
        <v>4159</v>
      </c>
      <c r="C1071" t="s">
        <v>4160</v>
      </c>
      <c r="D1071" t="s">
        <v>4161</v>
      </c>
      <c r="E1071" t="s">
        <v>1024</v>
      </c>
      <c r="F1071" s="11" t="str">
        <f>"dossierComplet['"&amp;meta_dossier_complet[[#This Row],[COD_VAR]]&amp;"'][code_insee]"</f>
        <v>dossierComplet['P13_FNSAL15P_AIDFAM'][code_insee]</v>
      </c>
    </row>
    <row r="1072" spans="2:6" hidden="1">
      <c r="B1072" t="s">
        <v>4162</v>
      </c>
      <c r="C1072" t="s">
        <v>4163</v>
      </c>
      <c r="D1072" t="s">
        <v>4164</v>
      </c>
      <c r="E1072" t="s">
        <v>1024</v>
      </c>
      <c r="F1072" s="11" t="str">
        <f>"dossierComplet['"&amp;meta_dossier_complet[[#This Row],[COD_VAR]]&amp;"'][code_insee]"</f>
        <v>dossierComplet['P13_HSAL1564'][code_insee]</v>
      </c>
    </row>
    <row r="1073" spans="2:6" hidden="1">
      <c r="B1073" t="s">
        <v>4165</v>
      </c>
      <c r="C1073" t="s">
        <v>4166</v>
      </c>
      <c r="D1073" t="s">
        <v>4167</v>
      </c>
      <c r="E1073" t="s">
        <v>1024</v>
      </c>
      <c r="F1073" s="11" t="str">
        <f>"dossierComplet['"&amp;meta_dossier_complet[[#This Row],[COD_VAR]]&amp;"'][code_insee]"</f>
        <v>dossierComplet['P13_HSAL1524'][code_insee]</v>
      </c>
    </row>
    <row r="1074" spans="2:6" hidden="1">
      <c r="B1074" t="s">
        <v>4168</v>
      </c>
      <c r="C1074" t="s">
        <v>4169</v>
      </c>
      <c r="D1074" t="s">
        <v>4170</v>
      </c>
      <c r="E1074" t="s">
        <v>1024</v>
      </c>
      <c r="F1074" s="11" t="str">
        <f>"dossierComplet['"&amp;meta_dossier_complet[[#This Row],[COD_VAR]]&amp;"'][code_insee]"</f>
        <v>dossierComplet['P13_HSAL2554'][code_insee]</v>
      </c>
    </row>
    <row r="1075" spans="2:6" hidden="1">
      <c r="B1075" t="s">
        <v>4171</v>
      </c>
      <c r="C1075" t="s">
        <v>4172</v>
      </c>
      <c r="D1075" t="s">
        <v>4173</v>
      </c>
      <c r="E1075" t="s">
        <v>1024</v>
      </c>
      <c r="F1075" s="11" t="str">
        <f>"dossierComplet['"&amp;meta_dossier_complet[[#This Row],[COD_VAR]]&amp;"'][code_insee]"</f>
        <v>dossierComplet['P13_HSAL5564'][code_insee]</v>
      </c>
    </row>
    <row r="1076" spans="2:6" hidden="1">
      <c r="B1076" t="s">
        <v>4174</v>
      </c>
      <c r="C1076" t="s">
        <v>4175</v>
      </c>
      <c r="D1076" t="s">
        <v>4176</v>
      </c>
      <c r="E1076" t="s">
        <v>1024</v>
      </c>
      <c r="F1076" s="11" t="str">
        <f>"dossierComplet['"&amp;meta_dossier_complet[[#This Row],[COD_VAR]]&amp;"'][code_insee]"</f>
        <v>dossierComplet['P13_HSAL1564_TP'][code_insee]</v>
      </c>
    </row>
    <row r="1077" spans="2:6" hidden="1">
      <c r="B1077" t="s">
        <v>4177</v>
      </c>
      <c r="C1077" t="s">
        <v>4178</v>
      </c>
      <c r="D1077" t="s">
        <v>4179</v>
      </c>
      <c r="E1077" t="s">
        <v>1024</v>
      </c>
      <c r="F1077" s="11" t="str">
        <f>"dossierComplet['"&amp;meta_dossier_complet[[#This Row],[COD_VAR]]&amp;"'][code_insee]"</f>
        <v>dossierComplet['P13_HSAL1524_TP'][code_insee]</v>
      </c>
    </row>
    <row r="1078" spans="2:6" hidden="1">
      <c r="B1078" t="s">
        <v>4180</v>
      </c>
      <c r="C1078" t="s">
        <v>4181</v>
      </c>
      <c r="D1078" t="s">
        <v>4182</v>
      </c>
      <c r="E1078" t="s">
        <v>1024</v>
      </c>
      <c r="F1078" s="11" t="str">
        <f>"dossierComplet['"&amp;meta_dossier_complet[[#This Row],[COD_VAR]]&amp;"'][code_insee]"</f>
        <v>dossierComplet['P13_HSAL2554_TP'][code_insee]</v>
      </c>
    </row>
    <row r="1079" spans="2:6" hidden="1">
      <c r="B1079" t="s">
        <v>4183</v>
      </c>
      <c r="C1079" t="s">
        <v>4184</v>
      </c>
      <c r="D1079" t="s">
        <v>4185</v>
      </c>
      <c r="E1079" t="s">
        <v>1024</v>
      </c>
      <c r="F1079" s="11" t="str">
        <f>"dossierComplet['"&amp;meta_dossier_complet[[#This Row],[COD_VAR]]&amp;"'][code_insee]"</f>
        <v>dossierComplet['P13_HSAL5564_TP'][code_insee]</v>
      </c>
    </row>
    <row r="1080" spans="2:6" hidden="1">
      <c r="B1080" t="s">
        <v>4186</v>
      </c>
      <c r="C1080" t="s">
        <v>4187</v>
      </c>
      <c r="D1080" t="s">
        <v>4188</v>
      </c>
      <c r="E1080" t="s">
        <v>1024</v>
      </c>
      <c r="F1080" s="11" t="str">
        <f>"dossierComplet['"&amp;meta_dossier_complet[[#This Row],[COD_VAR]]&amp;"'][code_insee]"</f>
        <v>dossierComplet['P13_FSAL1564'][code_insee]</v>
      </c>
    </row>
    <row r="1081" spans="2:6" hidden="1">
      <c r="B1081" t="s">
        <v>4189</v>
      </c>
      <c r="C1081" t="s">
        <v>4190</v>
      </c>
      <c r="D1081" t="s">
        <v>4191</v>
      </c>
      <c r="E1081" t="s">
        <v>1024</v>
      </c>
      <c r="F1081" s="11" t="str">
        <f>"dossierComplet['"&amp;meta_dossier_complet[[#This Row],[COD_VAR]]&amp;"'][code_insee]"</f>
        <v>dossierComplet['P13_FSAL1524'][code_insee]</v>
      </c>
    </row>
    <row r="1082" spans="2:6" hidden="1">
      <c r="B1082" t="s">
        <v>4192</v>
      </c>
      <c r="C1082" t="s">
        <v>4193</v>
      </c>
      <c r="D1082" t="s">
        <v>4194</v>
      </c>
      <c r="E1082" t="s">
        <v>1024</v>
      </c>
      <c r="F1082" s="11" t="str">
        <f>"dossierComplet['"&amp;meta_dossier_complet[[#This Row],[COD_VAR]]&amp;"'][code_insee]"</f>
        <v>dossierComplet['P13_FSAL2554'][code_insee]</v>
      </c>
    </row>
    <row r="1083" spans="2:6" hidden="1">
      <c r="B1083" t="s">
        <v>4195</v>
      </c>
      <c r="C1083" t="s">
        <v>4196</v>
      </c>
      <c r="D1083" t="s">
        <v>4197</v>
      </c>
      <c r="E1083" t="s">
        <v>1024</v>
      </c>
      <c r="F1083" s="11" t="str">
        <f>"dossierComplet['"&amp;meta_dossier_complet[[#This Row],[COD_VAR]]&amp;"'][code_insee]"</f>
        <v>dossierComplet['P13_FSAL5564'][code_insee]</v>
      </c>
    </row>
    <row r="1084" spans="2:6" hidden="1">
      <c r="B1084" t="s">
        <v>4198</v>
      </c>
      <c r="C1084" t="s">
        <v>4199</v>
      </c>
      <c r="D1084" t="s">
        <v>4200</v>
      </c>
      <c r="E1084" t="s">
        <v>1024</v>
      </c>
      <c r="F1084" s="11" t="str">
        <f>"dossierComplet['"&amp;meta_dossier_complet[[#This Row],[COD_VAR]]&amp;"'][code_insee]"</f>
        <v>dossierComplet['P13_FSAL1564_TP'][code_insee]</v>
      </c>
    </row>
    <row r="1085" spans="2:6" hidden="1">
      <c r="B1085" t="s">
        <v>4201</v>
      </c>
      <c r="C1085" t="s">
        <v>4202</v>
      </c>
      <c r="D1085" t="s">
        <v>4203</v>
      </c>
      <c r="E1085" t="s">
        <v>1024</v>
      </c>
      <c r="F1085" s="11" t="str">
        <f>"dossierComplet['"&amp;meta_dossier_complet[[#This Row],[COD_VAR]]&amp;"'][code_insee]"</f>
        <v>dossierComplet['P13_FSAL1524_TP'][code_insee]</v>
      </c>
    </row>
    <row r="1086" spans="2:6" hidden="1">
      <c r="B1086" t="s">
        <v>4204</v>
      </c>
      <c r="C1086" t="s">
        <v>4205</v>
      </c>
      <c r="D1086" t="s">
        <v>4206</v>
      </c>
      <c r="E1086" t="s">
        <v>1024</v>
      </c>
      <c r="F1086" s="11" t="str">
        <f>"dossierComplet['"&amp;meta_dossier_complet[[#This Row],[COD_VAR]]&amp;"'][code_insee]"</f>
        <v>dossierComplet['P13_FSAL2554_TP'][code_insee]</v>
      </c>
    </row>
    <row r="1087" spans="2:6" hidden="1">
      <c r="B1087" t="s">
        <v>4207</v>
      </c>
      <c r="C1087" t="s">
        <v>4208</v>
      </c>
      <c r="D1087" t="s">
        <v>4209</v>
      </c>
      <c r="E1087" t="s">
        <v>1024</v>
      </c>
      <c r="F1087" s="11" t="str">
        <f>"dossierComplet['"&amp;meta_dossier_complet[[#This Row],[COD_VAR]]&amp;"'][code_insee]"</f>
        <v>dossierComplet['P13_FSAL5564_TP'][code_insee]</v>
      </c>
    </row>
    <row r="1088" spans="2:6" hidden="1">
      <c r="B1088" t="s">
        <v>4210</v>
      </c>
      <c r="C1088" t="s">
        <v>4211</v>
      </c>
      <c r="D1088" t="s">
        <v>4212</v>
      </c>
      <c r="E1088" t="s">
        <v>1024</v>
      </c>
      <c r="F1088" s="11" t="str">
        <f>"dossierComplet['"&amp;meta_dossier_complet[[#This Row],[COD_VAR]]&amp;"'][code_insee]"</f>
        <v>dossierComplet['P13_ACTOCC15P_ILT1'][code_insee]</v>
      </c>
    </row>
    <row r="1089" spans="2:6" hidden="1">
      <c r="B1089" t="s">
        <v>4213</v>
      </c>
      <c r="C1089" t="s">
        <v>4214</v>
      </c>
      <c r="D1089" t="s">
        <v>4215</v>
      </c>
      <c r="E1089" t="s">
        <v>1024</v>
      </c>
      <c r="F1089" s="11" t="str">
        <f>"dossierComplet['"&amp;meta_dossier_complet[[#This Row],[COD_VAR]]&amp;"'][code_insee]"</f>
        <v>dossierComplet['P13_ACTOCC15P_ILT2P'][code_insee]</v>
      </c>
    </row>
    <row r="1090" spans="2:6" hidden="1">
      <c r="B1090" t="s">
        <v>4216</v>
      </c>
      <c r="C1090" t="s">
        <v>4217</v>
      </c>
      <c r="D1090" t="s">
        <v>4218</v>
      </c>
      <c r="E1090" t="s">
        <v>1024</v>
      </c>
      <c r="F1090" s="11" t="str">
        <f>"dossierComplet['"&amp;meta_dossier_complet[[#This Row],[COD_VAR]]&amp;"'][code_insee]"</f>
        <v>dossierComplet['P13_ACTOCC15P_ILT2'][code_insee]</v>
      </c>
    </row>
    <row r="1091" spans="2:6" hidden="1">
      <c r="B1091" t="s">
        <v>4219</v>
      </c>
      <c r="C1091" t="s">
        <v>4220</v>
      </c>
      <c r="D1091" t="s">
        <v>4221</v>
      </c>
      <c r="E1091" t="s">
        <v>1024</v>
      </c>
      <c r="F1091" s="11" t="str">
        <f>"dossierComplet['"&amp;meta_dossier_complet[[#This Row],[COD_VAR]]&amp;"'][code_insee]"</f>
        <v>dossierComplet['P13_ACTOCC15P_ILT3'][code_insee]</v>
      </c>
    </row>
    <row r="1092" spans="2:6" hidden="1">
      <c r="B1092" t="s">
        <v>4222</v>
      </c>
      <c r="C1092" t="s">
        <v>4223</v>
      </c>
      <c r="D1092" t="s">
        <v>4224</v>
      </c>
      <c r="E1092" t="s">
        <v>1024</v>
      </c>
      <c r="F1092" s="11" t="str">
        <f>"dossierComplet['"&amp;meta_dossier_complet[[#This Row],[COD_VAR]]&amp;"'][code_insee]"</f>
        <v>dossierComplet['P13_ACTOCC15P_ILT4'][code_insee]</v>
      </c>
    </row>
    <row r="1093" spans="2:6" hidden="1">
      <c r="B1093" t="s">
        <v>4225</v>
      </c>
      <c r="C1093" t="s">
        <v>4226</v>
      </c>
      <c r="D1093" t="s">
        <v>4227</v>
      </c>
      <c r="E1093" t="s">
        <v>1024</v>
      </c>
      <c r="F1093" s="11" t="str">
        <f>"dossierComplet['"&amp;meta_dossier_complet[[#This Row],[COD_VAR]]&amp;"'][code_insee]"</f>
        <v>dossierComplet['P13_ACTOCC15P_ILT5'][code_insee]</v>
      </c>
    </row>
    <row r="1094" spans="2:6" hidden="1">
      <c r="B1094" t="s">
        <v>4228</v>
      </c>
      <c r="C1094" t="s">
        <v>4229</v>
      </c>
      <c r="D1094" t="s">
        <v>4230</v>
      </c>
      <c r="E1094" t="s">
        <v>1024</v>
      </c>
      <c r="F1094" s="11" t="str">
        <f>"dossierComplet['"&amp;meta_dossier_complet[[#This Row],[COD_VAR]]&amp;"'][code_insee]"</f>
        <v>dossierComplet['P13_ACTOCC15P_PASTRANS'][code_insee]</v>
      </c>
    </row>
    <row r="1095" spans="2:6" hidden="1">
      <c r="B1095" t="s">
        <v>4231</v>
      </c>
      <c r="C1095" t="s">
        <v>4232</v>
      </c>
      <c r="D1095" t="s">
        <v>4233</v>
      </c>
      <c r="E1095" t="s">
        <v>1024</v>
      </c>
      <c r="F1095" s="11" t="str">
        <f>"dossierComplet['"&amp;meta_dossier_complet[[#This Row],[COD_VAR]]&amp;"'][code_insee]"</f>
        <v>dossierComplet['P13_ACTOCC15P_MARCHE'][code_insee]</v>
      </c>
    </row>
    <row r="1096" spans="2:6" hidden="1">
      <c r="B1096" t="s">
        <v>4234</v>
      </c>
      <c r="C1096" t="s">
        <v>4235</v>
      </c>
      <c r="D1096" t="s">
        <v>4236</v>
      </c>
      <c r="E1096" t="s">
        <v>1024</v>
      </c>
      <c r="F1096" s="11" t="str">
        <f>"dossierComplet['"&amp;meta_dossier_complet[[#This Row],[COD_VAR]]&amp;"'][code_insee]"</f>
        <v>dossierComplet['P13_ACTOCC15P_2ROUES'][code_insee]</v>
      </c>
    </row>
    <row r="1097" spans="2:6" hidden="1">
      <c r="B1097" t="s">
        <v>4237</v>
      </c>
      <c r="C1097" t="s">
        <v>4238</v>
      </c>
      <c r="D1097" t="s">
        <v>4239</v>
      </c>
      <c r="E1097" t="s">
        <v>1024</v>
      </c>
      <c r="F1097" s="11" t="str">
        <f>"dossierComplet['"&amp;meta_dossier_complet[[#This Row],[COD_VAR]]&amp;"'][code_insee]"</f>
        <v>dossierComplet['P13_ACTOCC15P_VOITURE'][code_insee]</v>
      </c>
    </row>
    <row r="1098" spans="2:6" hidden="1">
      <c r="B1098" t="s">
        <v>4240</v>
      </c>
      <c r="C1098" t="s">
        <v>4241</v>
      </c>
      <c r="D1098" t="s">
        <v>4242</v>
      </c>
      <c r="E1098" t="s">
        <v>1024</v>
      </c>
      <c r="F1098" s="11" t="str">
        <f>"dossierComplet['"&amp;meta_dossier_complet[[#This Row],[COD_VAR]]&amp;"'][code_insee]"</f>
        <v>dossierComplet['P13_ACTOCC15P_COMMUN'][code_insee]</v>
      </c>
    </row>
    <row r="1099" spans="2:6" hidden="1">
      <c r="B1099" t="s">
        <v>4243</v>
      </c>
      <c r="C1099" t="s">
        <v>4244</v>
      </c>
      <c r="D1099" t="s">
        <v>4245</v>
      </c>
      <c r="E1099" t="s">
        <v>1024</v>
      </c>
      <c r="F1099" s="11" t="str">
        <f>"dossierComplet['"&amp;meta_dossier_complet[[#This Row],[COD_VAR]]&amp;"'][code_insee]"</f>
        <v>dossierComplet['P08_ACTOCC15P'][code_insee]</v>
      </c>
    </row>
    <row r="1100" spans="2:6" hidden="1">
      <c r="B1100" t="s">
        <v>4246</v>
      </c>
      <c r="C1100" t="s">
        <v>4247</v>
      </c>
      <c r="D1100" t="s">
        <v>4248</v>
      </c>
      <c r="E1100" t="s">
        <v>1024</v>
      </c>
      <c r="F1100" s="11" t="str">
        <f>"dossierComplet['"&amp;meta_dossier_complet[[#This Row],[COD_VAR]]&amp;"'][code_insee]"</f>
        <v>dossierComplet['P08_SAL15P'][code_insee]</v>
      </c>
    </row>
    <row r="1101" spans="2:6" hidden="1">
      <c r="B1101" t="s">
        <v>4249</v>
      </c>
      <c r="C1101" t="s">
        <v>4250</v>
      </c>
      <c r="D1101" t="s">
        <v>4251</v>
      </c>
      <c r="E1101" t="s">
        <v>1024</v>
      </c>
      <c r="F1101" s="11" t="str">
        <f>"dossierComplet['"&amp;meta_dossier_complet[[#This Row],[COD_VAR]]&amp;"'][code_insee]"</f>
        <v>dossierComplet['P08_NSAL15P'][code_insee]</v>
      </c>
    </row>
    <row r="1102" spans="2:6" hidden="1">
      <c r="B1102" t="s">
        <v>4252</v>
      </c>
      <c r="C1102" t="s">
        <v>4253</v>
      </c>
      <c r="D1102" t="s">
        <v>4254</v>
      </c>
      <c r="E1102" t="s">
        <v>1024</v>
      </c>
      <c r="F1102" s="11" t="str">
        <f>"dossierComplet['"&amp;meta_dossier_complet[[#This Row],[COD_VAR]]&amp;"'][code_insee]"</f>
        <v>dossierComplet['P08_ACTOCC15P_TP'][code_insee]</v>
      </c>
    </row>
    <row r="1103" spans="2:6" hidden="1">
      <c r="B1103" t="s">
        <v>4255</v>
      </c>
      <c r="C1103" t="s">
        <v>4256</v>
      </c>
      <c r="D1103" t="s">
        <v>4257</v>
      </c>
      <c r="E1103" t="s">
        <v>1024</v>
      </c>
      <c r="F1103" s="11" t="str">
        <f>"dossierComplet['"&amp;meta_dossier_complet[[#This Row],[COD_VAR]]&amp;"'][code_insee]"</f>
        <v>dossierComplet['P08_SAL15P_TP'][code_insee]</v>
      </c>
    </row>
    <row r="1104" spans="2:6" hidden="1">
      <c r="B1104" t="s">
        <v>4258</v>
      </c>
      <c r="C1104" t="s">
        <v>4259</v>
      </c>
      <c r="D1104" t="s">
        <v>4260</v>
      </c>
      <c r="E1104" t="s">
        <v>1024</v>
      </c>
      <c r="F1104" s="11" t="str">
        <f>"dossierComplet['"&amp;meta_dossier_complet[[#This Row],[COD_VAR]]&amp;"'][code_insee]"</f>
        <v>dossierComplet['P08_HSAL15P_TP'][code_insee]</v>
      </c>
    </row>
    <row r="1105" spans="2:6" hidden="1">
      <c r="B1105" t="s">
        <v>4261</v>
      </c>
      <c r="C1105" t="s">
        <v>4262</v>
      </c>
      <c r="D1105" t="s">
        <v>4263</v>
      </c>
      <c r="E1105" t="s">
        <v>1024</v>
      </c>
      <c r="F1105" s="11" t="str">
        <f>"dossierComplet['"&amp;meta_dossier_complet[[#This Row],[COD_VAR]]&amp;"'][code_insee]"</f>
        <v>dossierComplet['P08_FSAL15P_TP'][code_insee]</v>
      </c>
    </row>
    <row r="1106" spans="2:6" hidden="1">
      <c r="B1106" t="s">
        <v>4264</v>
      </c>
      <c r="C1106" t="s">
        <v>4265</v>
      </c>
      <c r="D1106" t="s">
        <v>4266</v>
      </c>
      <c r="E1106" t="s">
        <v>1024</v>
      </c>
      <c r="F1106" s="11" t="str">
        <f>"dossierComplet['"&amp;meta_dossier_complet[[#This Row],[COD_VAR]]&amp;"'][code_insee]"</f>
        <v>dossierComplet['P08_NSAL15P_TP'][code_insee]</v>
      </c>
    </row>
    <row r="1107" spans="2:6" hidden="1">
      <c r="B1107" t="s">
        <v>4267</v>
      </c>
      <c r="C1107" t="s">
        <v>4268</v>
      </c>
      <c r="D1107" t="s">
        <v>4269</v>
      </c>
      <c r="E1107" t="s">
        <v>1024</v>
      </c>
      <c r="F1107" s="11" t="str">
        <f>"dossierComplet['"&amp;meta_dossier_complet[[#This Row],[COD_VAR]]&amp;"'][code_insee]"</f>
        <v>dossierComplet['P08_HACTOCC15P'][code_insee]</v>
      </c>
    </row>
    <row r="1108" spans="2:6" hidden="1">
      <c r="B1108" t="s">
        <v>4270</v>
      </c>
      <c r="C1108" t="s">
        <v>4271</v>
      </c>
      <c r="D1108" t="s">
        <v>4272</v>
      </c>
      <c r="E1108" t="s">
        <v>1024</v>
      </c>
      <c r="F1108" s="11" t="str">
        <f>"dossierComplet['"&amp;meta_dossier_complet[[#This Row],[COD_VAR]]&amp;"'][code_insee]"</f>
        <v>dossierComplet['P08_HSAL15P'][code_insee]</v>
      </c>
    </row>
    <row r="1109" spans="2:6" hidden="1">
      <c r="B1109" t="s">
        <v>4273</v>
      </c>
      <c r="C1109" t="s">
        <v>4274</v>
      </c>
      <c r="D1109" t="s">
        <v>4275</v>
      </c>
      <c r="E1109" t="s">
        <v>1024</v>
      </c>
      <c r="F1109" s="11" t="str">
        <f>"dossierComplet['"&amp;meta_dossier_complet[[#This Row],[COD_VAR]]&amp;"'][code_insee]"</f>
        <v>dossierComplet['P08_HSAL15P_CDI'][code_insee]</v>
      </c>
    </row>
    <row r="1110" spans="2:6" hidden="1">
      <c r="B1110" t="s">
        <v>4276</v>
      </c>
      <c r="C1110" t="s">
        <v>4277</v>
      </c>
      <c r="D1110" t="s">
        <v>4278</v>
      </c>
      <c r="E1110" t="s">
        <v>1024</v>
      </c>
      <c r="F1110" s="11" t="str">
        <f>"dossierComplet['"&amp;meta_dossier_complet[[#This Row],[COD_VAR]]&amp;"'][code_insee]"</f>
        <v>dossierComplet['P08_HSAL15P_CDD'][code_insee]</v>
      </c>
    </row>
    <row r="1111" spans="2:6" hidden="1">
      <c r="B1111" t="s">
        <v>4279</v>
      </c>
      <c r="C1111" t="s">
        <v>4280</v>
      </c>
      <c r="D1111" t="s">
        <v>4281</v>
      </c>
      <c r="E1111" t="s">
        <v>1024</v>
      </c>
      <c r="F1111" s="11" t="str">
        <f>"dossierComplet['"&amp;meta_dossier_complet[[#This Row],[COD_VAR]]&amp;"'][code_insee]"</f>
        <v>dossierComplet['P08_HSAL15P_INTERIM'][code_insee]</v>
      </c>
    </row>
    <row r="1112" spans="2:6" hidden="1">
      <c r="B1112" t="s">
        <v>4282</v>
      </c>
      <c r="C1112" t="s">
        <v>4283</v>
      </c>
      <c r="D1112" t="s">
        <v>4284</v>
      </c>
      <c r="E1112" t="s">
        <v>1024</v>
      </c>
      <c r="F1112" s="11" t="str">
        <f>"dossierComplet['"&amp;meta_dossier_complet[[#This Row],[COD_VAR]]&amp;"'][code_insee]"</f>
        <v>dossierComplet['P08_HSAL15P_EMPAID'][code_insee]</v>
      </c>
    </row>
    <row r="1113" spans="2:6" hidden="1">
      <c r="B1113" t="s">
        <v>4285</v>
      </c>
      <c r="C1113" t="s">
        <v>4286</v>
      </c>
      <c r="D1113" t="s">
        <v>4287</v>
      </c>
      <c r="E1113" t="s">
        <v>1024</v>
      </c>
      <c r="F1113" s="11" t="str">
        <f>"dossierComplet['"&amp;meta_dossier_complet[[#This Row],[COD_VAR]]&amp;"'][code_insee]"</f>
        <v>dossierComplet['P08_HSAL15P_APPR'][code_insee]</v>
      </c>
    </row>
    <row r="1114" spans="2:6" hidden="1">
      <c r="B1114" t="s">
        <v>4288</v>
      </c>
      <c r="C1114" t="s">
        <v>4289</v>
      </c>
      <c r="D1114" t="s">
        <v>4290</v>
      </c>
      <c r="E1114" t="s">
        <v>1024</v>
      </c>
      <c r="F1114" s="11" t="str">
        <f>"dossierComplet['"&amp;meta_dossier_complet[[#This Row],[COD_VAR]]&amp;"'][code_insee]"</f>
        <v>dossierComplet['P08_HNSAL15P'][code_insee]</v>
      </c>
    </row>
    <row r="1115" spans="2:6" hidden="1">
      <c r="B1115" t="s">
        <v>4291</v>
      </c>
      <c r="C1115" t="s">
        <v>4292</v>
      </c>
      <c r="D1115" t="s">
        <v>4293</v>
      </c>
      <c r="E1115" t="s">
        <v>1024</v>
      </c>
      <c r="F1115" s="11" t="str">
        <f>"dossierComplet['"&amp;meta_dossier_complet[[#This Row],[COD_VAR]]&amp;"'][code_insee]"</f>
        <v>dossierComplet['P08_HNSAL15P_INDEP'][code_insee]</v>
      </c>
    </row>
    <row r="1116" spans="2:6" hidden="1">
      <c r="B1116" t="s">
        <v>4294</v>
      </c>
      <c r="C1116" t="s">
        <v>4295</v>
      </c>
      <c r="D1116" t="s">
        <v>4296</v>
      </c>
      <c r="E1116" t="s">
        <v>1024</v>
      </c>
      <c r="F1116" s="11" t="str">
        <f>"dossierComplet['"&amp;meta_dossier_complet[[#This Row],[COD_VAR]]&amp;"'][code_insee]"</f>
        <v>dossierComplet['P08_HNSAL15P_EMPLOY'][code_insee]</v>
      </c>
    </row>
    <row r="1117" spans="2:6" hidden="1">
      <c r="B1117" t="s">
        <v>4297</v>
      </c>
      <c r="C1117" t="s">
        <v>4298</v>
      </c>
      <c r="D1117" t="s">
        <v>4299</v>
      </c>
      <c r="E1117" t="s">
        <v>1024</v>
      </c>
      <c r="F1117" s="11" t="str">
        <f>"dossierComplet['"&amp;meta_dossier_complet[[#This Row],[COD_VAR]]&amp;"'][code_insee]"</f>
        <v>dossierComplet['P08_HNSAL15P_AIDFAM'][code_insee]</v>
      </c>
    </row>
    <row r="1118" spans="2:6" hidden="1">
      <c r="B1118" t="s">
        <v>4300</v>
      </c>
      <c r="C1118" t="s">
        <v>4301</v>
      </c>
      <c r="D1118" t="s">
        <v>4302</v>
      </c>
      <c r="E1118" t="s">
        <v>1024</v>
      </c>
      <c r="F1118" s="11" t="str">
        <f>"dossierComplet['"&amp;meta_dossier_complet[[#This Row],[COD_VAR]]&amp;"'][code_insee]"</f>
        <v>dossierComplet['P08_FACTOCC15P'][code_insee]</v>
      </c>
    </row>
    <row r="1119" spans="2:6" hidden="1">
      <c r="B1119" t="s">
        <v>4303</v>
      </c>
      <c r="C1119" t="s">
        <v>4304</v>
      </c>
      <c r="D1119" t="s">
        <v>4305</v>
      </c>
      <c r="E1119" t="s">
        <v>1024</v>
      </c>
      <c r="F1119" s="11" t="str">
        <f>"dossierComplet['"&amp;meta_dossier_complet[[#This Row],[COD_VAR]]&amp;"'][code_insee]"</f>
        <v>dossierComplet['P08_FSAL15P'][code_insee]</v>
      </c>
    </row>
    <row r="1120" spans="2:6" hidden="1">
      <c r="B1120" t="s">
        <v>4306</v>
      </c>
      <c r="C1120" t="s">
        <v>4307</v>
      </c>
      <c r="D1120" t="s">
        <v>4308</v>
      </c>
      <c r="E1120" t="s">
        <v>1024</v>
      </c>
      <c r="F1120" s="11" t="str">
        <f>"dossierComplet['"&amp;meta_dossier_complet[[#This Row],[COD_VAR]]&amp;"'][code_insee]"</f>
        <v>dossierComplet['P08_FSAL15P_CDI'][code_insee]</v>
      </c>
    </row>
    <row r="1121" spans="2:6" hidden="1">
      <c r="B1121" t="s">
        <v>4309</v>
      </c>
      <c r="C1121" t="s">
        <v>4310</v>
      </c>
      <c r="D1121" t="s">
        <v>4311</v>
      </c>
      <c r="E1121" t="s">
        <v>1024</v>
      </c>
      <c r="F1121" s="11" t="str">
        <f>"dossierComplet['"&amp;meta_dossier_complet[[#This Row],[COD_VAR]]&amp;"'][code_insee]"</f>
        <v>dossierComplet['P08_FSAL15P_CDD'][code_insee]</v>
      </c>
    </row>
    <row r="1122" spans="2:6" hidden="1">
      <c r="B1122" t="s">
        <v>4312</v>
      </c>
      <c r="C1122" t="s">
        <v>4313</v>
      </c>
      <c r="D1122" t="s">
        <v>4314</v>
      </c>
      <c r="E1122" t="s">
        <v>1024</v>
      </c>
      <c r="F1122" s="11" t="str">
        <f>"dossierComplet['"&amp;meta_dossier_complet[[#This Row],[COD_VAR]]&amp;"'][code_insee]"</f>
        <v>dossierComplet['P08_FSAL15P_INTERIM'][code_insee]</v>
      </c>
    </row>
    <row r="1123" spans="2:6" hidden="1">
      <c r="B1123" t="s">
        <v>4315</v>
      </c>
      <c r="C1123" t="s">
        <v>4316</v>
      </c>
      <c r="D1123" t="s">
        <v>4317</v>
      </c>
      <c r="E1123" t="s">
        <v>1024</v>
      </c>
      <c r="F1123" s="11" t="str">
        <f>"dossierComplet['"&amp;meta_dossier_complet[[#This Row],[COD_VAR]]&amp;"'][code_insee]"</f>
        <v>dossierComplet['P08_FSAL15P_EMPAID'][code_insee]</v>
      </c>
    </row>
    <row r="1124" spans="2:6" hidden="1">
      <c r="B1124" t="s">
        <v>4318</v>
      </c>
      <c r="C1124" t="s">
        <v>4319</v>
      </c>
      <c r="D1124" t="s">
        <v>4320</v>
      </c>
      <c r="E1124" t="s">
        <v>1024</v>
      </c>
      <c r="F1124" s="11" t="str">
        <f>"dossierComplet['"&amp;meta_dossier_complet[[#This Row],[COD_VAR]]&amp;"'][code_insee]"</f>
        <v>dossierComplet['P08_FSAL15P_APPR'][code_insee]</v>
      </c>
    </row>
    <row r="1125" spans="2:6" hidden="1">
      <c r="B1125" t="s">
        <v>4321</v>
      </c>
      <c r="C1125" t="s">
        <v>4322</v>
      </c>
      <c r="D1125" t="s">
        <v>4323</v>
      </c>
      <c r="E1125" t="s">
        <v>1024</v>
      </c>
      <c r="F1125" s="11" t="str">
        <f>"dossierComplet['"&amp;meta_dossier_complet[[#This Row],[COD_VAR]]&amp;"'][code_insee]"</f>
        <v>dossierComplet['P08_FNSAL15P'][code_insee]</v>
      </c>
    </row>
    <row r="1126" spans="2:6" hidden="1">
      <c r="B1126" t="s">
        <v>4324</v>
      </c>
      <c r="C1126" t="s">
        <v>4325</v>
      </c>
      <c r="D1126" t="s">
        <v>4326</v>
      </c>
      <c r="E1126" t="s">
        <v>1024</v>
      </c>
      <c r="F1126" s="11" t="str">
        <f>"dossierComplet['"&amp;meta_dossier_complet[[#This Row],[COD_VAR]]&amp;"'][code_insee]"</f>
        <v>dossierComplet['P08_FNSAL15P_INDEP'][code_insee]</v>
      </c>
    </row>
    <row r="1127" spans="2:6" hidden="1">
      <c r="B1127" t="s">
        <v>4327</v>
      </c>
      <c r="C1127" t="s">
        <v>4328</v>
      </c>
      <c r="D1127" t="s">
        <v>4329</v>
      </c>
      <c r="E1127" t="s">
        <v>1024</v>
      </c>
      <c r="F1127" s="11" t="str">
        <f>"dossierComplet['"&amp;meta_dossier_complet[[#This Row],[COD_VAR]]&amp;"'][code_insee]"</f>
        <v>dossierComplet['P08_FNSAL15P_EMPLOY'][code_insee]</v>
      </c>
    </row>
    <row r="1128" spans="2:6" hidden="1">
      <c r="B1128" t="s">
        <v>4330</v>
      </c>
      <c r="C1128" t="s">
        <v>4331</v>
      </c>
      <c r="D1128" t="s">
        <v>4332</v>
      </c>
      <c r="E1128" t="s">
        <v>1024</v>
      </c>
      <c r="F1128" s="11" t="str">
        <f>"dossierComplet['"&amp;meta_dossier_complet[[#This Row],[COD_VAR]]&amp;"'][code_insee]"</f>
        <v>dossierComplet['P08_FNSAL15P_AIDFAM'][code_insee]</v>
      </c>
    </row>
    <row r="1129" spans="2:6" hidden="1">
      <c r="B1129" t="s">
        <v>4333</v>
      </c>
      <c r="C1129" t="s">
        <v>4334</v>
      </c>
      <c r="D1129" t="s">
        <v>4335</v>
      </c>
      <c r="E1129" t="s">
        <v>1024</v>
      </c>
      <c r="F1129" s="11" t="str">
        <f>"dossierComplet['"&amp;meta_dossier_complet[[#This Row],[COD_VAR]]&amp;"'][code_insee]"</f>
        <v>dossierComplet['P08_HSAL1564'][code_insee]</v>
      </c>
    </row>
    <row r="1130" spans="2:6" hidden="1">
      <c r="B1130" t="s">
        <v>4336</v>
      </c>
      <c r="C1130" t="s">
        <v>4337</v>
      </c>
      <c r="D1130" t="s">
        <v>4338</v>
      </c>
      <c r="E1130" t="s">
        <v>1024</v>
      </c>
      <c r="F1130" s="11" t="str">
        <f>"dossierComplet['"&amp;meta_dossier_complet[[#This Row],[COD_VAR]]&amp;"'][code_insee]"</f>
        <v>dossierComplet['P08_HSAL1524'][code_insee]</v>
      </c>
    </row>
    <row r="1131" spans="2:6" hidden="1">
      <c r="B1131" t="s">
        <v>4339</v>
      </c>
      <c r="C1131" t="s">
        <v>4340</v>
      </c>
      <c r="D1131" t="s">
        <v>4341</v>
      </c>
      <c r="E1131" t="s">
        <v>1024</v>
      </c>
      <c r="F1131" s="11" t="str">
        <f>"dossierComplet['"&amp;meta_dossier_complet[[#This Row],[COD_VAR]]&amp;"'][code_insee]"</f>
        <v>dossierComplet['P08_HSAL2554'][code_insee]</v>
      </c>
    </row>
    <row r="1132" spans="2:6" hidden="1">
      <c r="B1132" t="s">
        <v>4342</v>
      </c>
      <c r="C1132" t="s">
        <v>4343</v>
      </c>
      <c r="D1132" t="s">
        <v>4344</v>
      </c>
      <c r="E1132" t="s">
        <v>1024</v>
      </c>
      <c r="F1132" s="11" t="str">
        <f>"dossierComplet['"&amp;meta_dossier_complet[[#This Row],[COD_VAR]]&amp;"'][code_insee]"</f>
        <v>dossierComplet['P08_HSAL5564'][code_insee]</v>
      </c>
    </row>
    <row r="1133" spans="2:6" hidden="1">
      <c r="B1133" t="s">
        <v>4345</v>
      </c>
      <c r="C1133" t="s">
        <v>4346</v>
      </c>
      <c r="D1133" t="s">
        <v>4347</v>
      </c>
      <c r="E1133" t="s">
        <v>1024</v>
      </c>
      <c r="F1133" s="11" t="str">
        <f>"dossierComplet['"&amp;meta_dossier_complet[[#This Row],[COD_VAR]]&amp;"'][code_insee]"</f>
        <v>dossierComplet['P08_HSAL1564_TP'][code_insee]</v>
      </c>
    </row>
    <row r="1134" spans="2:6" hidden="1">
      <c r="B1134" t="s">
        <v>4348</v>
      </c>
      <c r="C1134" t="s">
        <v>4349</v>
      </c>
      <c r="D1134" t="s">
        <v>4350</v>
      </c>
      <c r="E1134" t="s">
        <v>1024</v>
      </c>
      <c r="F1134" s="11" t="str">
        <f>"dossierComplet['"&amp;meta_dossier_complet[[#This Row],[COD_VAR]]&amp;"'][code_insee]"</f>
        <v>dossierComplet['P08_HSAL1524_TP'][code_insee]</v>
      </c>
    </row>
    <row r="1135" spans="2:6" hidden="1">
      <c r="B1135" t="s">
        <v>4351</v>
      </c>
      <c r="C1135" t="s">
        <v>4352</v>
      </c>
      <c r="D1135" t="s">
        <v>4353</v>
      </c>
      <c r="E1135" t="s">
        <v>1024</v>
      </c>
      <c r="F1135" s="11" t="str">
        <f>"dossierComplet['"&amp;meta_dossier_complet[[#This Row],[COD_VAR]]&amp;"'][code_insee]"</f>
        <v>dossierComplet['P08_HSAL2554_TP'][code_insee]</v>
      </c>
    </row>
    <row r="1136" spans="2:6" hidden="1">
      <c r="B1136" t="s">
        <v>4354</v>
      </c>
      <c r="C1136" t="s">
        <v>4355</v>
      </c>
      <c r="D1136" t="s">
        <v>4356</v>
      </c>
      <c r="E1136" t="s">
        <v>1024</v>
      </c>
      <c r="F1136" s="11" t="str">
        <f>"dossierComplet['"&amp;meta_dossier_complet[[#This Row],[COD_VAR]]&amp;"'][code_insee]"</f>
        <v>dossierComplet['P08_HSAL5564_TP'][code_insee]</v>
      </c>
    </row>
    <row r="1137" spans="2:6" hidden="1">
      <c r="B1137" t="s">
        <v>4357</v>
      </c>
      <c r="C1137" t="s">
        <v>4358</v>
      </c>
      <c r="D1137" t="s">
        <v>4359</v>
      </c>
      <c r="E1137" t="s">
        <v>1024</v>
      </c>
      <c r="F1137" s="11" t="str">
        <f>"dossierComplet['"&amp;meta_dossier_complet[[#This Row],[COD_VAR]]&amp;"'][code_insee]"</f>
        <v>dossierComplet['P08_FSAL1564'][code_insee]</v>
      </c>
    </row>
    <row r="1138" spans="2:6" hidden="1">
      <c r="B1138" t="s">
        <v>4360</v>
      </c>
      <c r="C1138" t="s">
        <v>4361</v>
      </c>
      <c r="D1138" t="s">
        <v>4362</v>
      </c>
      <c r="E1138" t="s">
        <v>1024</v>
      </c>
      <c r="F1138" s="11" t="str">
        <f>"dossierComplet['"&amp;meta_dossier_complet[[#This Row],[COD_VAR]]&amp;"'][code_insee]"</f>
        <v>dossierComplet['P08_FSAL1524'][code_insee]</v>
      </c>
    </row>
    <row r="1139" spans="2:6" hidden="1">
      <c r="B1139" t="s">
        <v>4363</v>
      </c>
      <c r="C1139" t="s">
        <v>4364</v>
      </c>
      <c r="D1139" t="s">
        <v>4365</v>
      </c>
      <c r="E1139" t="s">
        <v>1024</v>
      </c>
      <c r="F1139" s="11" t="str">
        <f>"dossierComplet['"&amp;meta_dossier_complet[[#This Row],[COD_VAR]]&amp;"'][code_insee]"</f>
        <v>dossierComplet['P08_FSAL2554'][code_insee]</v>
      </c>
    </row>
    <row r="1140" spans="2:6" hidden="1">
      <c r="B1140" t="s">
        <v>4366</v>
      </c>
      <c r="C1140" t="s">
        <v>4367</v>
      </c>
      <c r="D1140" t="s">
        <v>4368</v>
      </c>
      <c r="E1140" t="s">
        <v>1024</v>
      </c>
      <c r="F1140" s="11" t="str">
        <f>"dossierComplet['"&amp;meta_dossier_complet[[#This Row],[COD_VAR]]&amp;"'][code_insee]"</f>
        <v>dossierComplet['P08_FSAL5564'][code_insee]</v>
      </c>
    </row>
    <row r="1141" spans="2:6" hidden="1">
      <c r="B1141" t="s">
        <v>4369</v>
      </c>
      <c r="C1141" t="s">
        <v>4370</v>
      </c>
      <c r="D1141" t="s">
        <v>4371</v>
      </c>
      <c r="E1141" t="s">
        <v>1024</v>
      </c>
      <c r="F1141" s="11" t="str">
        <f>"dossierComplet['"&amp;meta_dossier_complet[[#This Row],[COD_VAR]]&amp;"'][code_insee]"</f>
        <v>dossierComplet['P08_FSAL1564_TP'][code_insee]</v>
      </c>
    </row>
    <row r="1142" spans="2:6" hidden="1">
      <c r="B1142" t="s">
        <v>4372</v>
      </c>
      <c r="C1142" t="s">
        <v>4373</v>
      </c>
      <c r="D1142" t="s">
        <v>4374</v>
      </c>
      <c r="E1142" t="s">
        <v>1024</v>
      </c>
      <c r="F1142" s="11" t="str">
        <f>"dossierComplet['"&amp;meta_dossier_complet[[#This Row],[COD_VAR]]&amp;"'][code_insee]"</f>
        <v>dossierComplet['P08_FSAL1524_TP'][code_insee]</v>
      </c>
    </row>
    <row r="1143" spans="2:6" hidden="1">
      <c r="B1143" t="s">
        <v>4375</v>
      </c>
      <c r="C1143" t="s">
        <v>4376</v>
      </c>
      <c r="D1143" t="s">
        <v>4377</v>
      </c>
      <c r="E1143" t="s">
        <v>1024</v>
      </c>
      <c r="F1143" s="11" t="str">
        <f>"dossierComplet['"&amp;meta_dossier_complet[[#This Row],[COD_VAR]]&amp;"'][code_insee]"</f>
        <v>dossierComplet['P08_FSAL2554_TP'][code_insee]</v>
      </c>
    </row>
    <row r="1144" spans="2:6" hidden="1">
      <c r="B1144" t="s">
        <v>4378</v>
      </c>
      <c r="C1144" t="s">
        <v>4379</v>
      </c>
      <c r="D1144" t="s">
        <v>4380</v>
      </c>
      <c r="E1144" t="s">
        <v>1024</v>
      </c>
      <c r="F1144" s="11" t="str">
        <f>"dossierComplet['"&amp;meta_dossier_complet[[#This Row],[COD_VAR]]&amp;"'][code_insee]"</f>
        <v>dossierComplet['P08_FSAL5564_TP'][code_insee]</v>
      </c>
    </row>
    <row r="1145" spans="2:6" hidden="1">
      <c r="B1145" t="s">
        <v>4381</v>
      </c>
      <c r="C1145" t="s">
        <v>4382</v>
      </c>
      <c r="D1145" t="s">
        <v>4383</v>
      </c>
      <c r="E1145" t="s">
        <v>1024</v>
      </c>
      <c r="F1145" s="11" t="str">
        <f>"dossierComplet['"&amp;meta_dossier_complet[[#This Row],[COD_VAR]]&amp;"'][code_insee]"</f>
        <v>dossierComplet['P08_ACTOCC15P_ILT1'][code_insee]</v>
      </c>
    </row>
    <row r="1146" spans="2:6" hidden="1">
      <c r="B1146" t="s">
        <v>4384</v>
      </c>
      <c r="C1146" t="s">
        <v>4385</v>
      </c>
      <c r="D1146" t="s">
        <v>4386</v>
      </c>
      <c r="E1146" t="s">
        <v>1024</v>
      </c>
      <c r="F1146" s="11" t="str">
        <f>"dossierComplet['"&amp;meta_dossier_complet[[#This Row],[COD_VAR]]&amp;"'][code_insee]"</f>
        <v>dossierComplet['P08_ACTOCC15P_ILT2P'][code_insee]</v>
      </c>
    </row>
    <row r="1147" spans="2:6" hidden="1">
      <c r="B1147" t="s">
        <v>4387</v>
      </c>
      <c r="C1147" t="s">
        <v>4388</v>
      </c>
      <c r="D1147" t="s">
        <v>4389</v>
      </c>
      <c r="E1147" t="s">
        <v>1024</v>
      </c>
      <c r="F1147" s="11" t="str">
        <f>"dossierComplet['"&amp;meta_dossier_complet[[#This Row],[COD_VAR]]&amp;"'][code_insee]"</f>
        <v>dossierComplet['P08_ACTOCC15P_ILT2'][code_insee]</v>
      </c>
    </row>
    <row r="1148" spans="2:6" hidden="1">
      <c r="B1148" t="s">
        <v>4390</v>
      </c>
      <c r="C1148" t="s">
        <v>4391</v>
      </c>
      <c r="D1148" t="s">
        <v>4392</v>
      </c>
      <c r="E1148" t="s">
        <v>1024</v>
      </c>
      <c r="F1148" s="11" t="str">
        <f>"dossierComplet['"&amp;meta_dossier_complet[[#This Row],[COD_VAR]]&amp;"'][code_insee]"</f>
        <v>dossierComplet['P08_ACTOCC15P_ILT3'][code_insee]</v>
      </c>
    </row>
    <row r="1149" spans="2:6" hidden="1">
      <c r="B1149" t="s">
        <v>4393</v>
      </c>
      <c r="C1149" t="s">
        <v>4394</v>
      </c>
      <c r="D1149" t="s">
        <v>4395</v>
      </c>
      <c r="E1149" t="s">
        <v>1024</v>
      </c>
      <c r="F1149" s="11" t="str">
        <f>"dossierComplet['"&amp;meta_dossier_complet[[#This Row],[COD_VAR]]&amp;"'][code_insee]"</f>
        <v>dossierComplet['P08_ACTOCC15P_ILT4'][code_insee]</v>
      </c>
    </row>
    <row r="1150" spans="2:6" hidden="1">
      <c r="B1150" t="s">
        <v>4396</v>
      </c>
      <c r="C1150" t="s">
        <v>4397</v>
      </c>
      <c r="D1150" t="s">
        <v>4398</v>
      </c>
      <c r="E1150" t="s">
        <v>1024</v>
      </c>
      <c r="F1150" s="11" t="str">
        <f>"dossierComplet['"&amp;meta_dossier_complet[[#This Row],[COD_VAR]]&amp;"'][code_insee]"</f>
        <v>dossierComplet['P08_ACTOCC15P_ILT5'][code_insee]</v>
      </c>
    </row>
    <row r="1151" spans="2:6" hidden="1">
      <c r="B1151" t="s">
        <v>4399</v>
      </c>
      <c r="C1151" t="s">
        <v>4400</v>
      </c>
      <c r="D1151" t="s">
        <v>4401</v>
      </c>
      <c r="E1151" t="s">
        <v>1024</v>
      </c>
      <c r="F1151" s="11" t="str">
        <f>"dossierComplet['"&amp;meta_dossier_complet[[#This Row],[COD_VAR]]&amp;"'][code_insee]"</f>
        <v>dossierComplet['P18_POP1564'][code_insee]</v>
      </c>
    </row>
    <row r="1152" spans="2:6" hidden="1">
      <c r="B1152" t="s">
        <v>4402</v>
      </c>
      <c r="C1152" t="s">
        <v>4403</v>
      </c>
      <c r="D1152" t="s">
        <v>1255</v>
      </c>
      <c r="E1152" t="s">
        <v>1024</v>
      </c>
      <c r="F1152" s="11" t="str">
        <f>"dossierComplet['"&amp;meta_dossier_complet[[#This Row],[COD_VAR]]&amp;"'][code_insee]"</f>
        <v>dossierComplet['P18_POP1524'][code_insee]</v>
      </c>
    </row>
    <row r="1153" spans="2:6" hidden="1">
      <c r="B1153" t="s">
        <v>4404</v>
      </c>
      <c r="C1153" t="s">
        <v>4405</v>
      </c>
      <c r="D1153" t="s">
        <v>1282</v>
      </c>
      <c r="E1153" t="s">
        <v>1024</v>
      </c>
      <c r="F1153" s="11" t="str">
        <f>"dossierComplet['"&amp;meta_dossier_complet[[#This Row],[COD_VAR]]&amp;"'][code_insee]"</f>
        <v>dossierComplet['P18_POP2554'][code_insee]</v>
      </c>
    </row>
    <row r="1154" spans="2:6" hidden="1">
      <c r="B1154" t="s">
        <v>4406</v>
      </c>
      <c r="C1154" t="s">
        <v>4407</v>
      </c>
      <c r="D1154" t="s">
        <v>4408</v>
      </c>
      <c r="E1154" t="s">
        <v>1024</v>
      </c>
      <c r="F1154" s="11" t="str">
        <f>"dossierComplet['"&amp;meta_dossier_complet[[#This Row],[COD_VAR]]&amp;"'][code_insee]"</f>
        <v>dossierComplet['P18_H1564'][code_insee]</v>
      </c>
    </row>
    <row r="1155" spans="2:6" hidden="1">
      <c r="B1155" t="s">
        <v>4409</v>
      </c>
      <c r="C1155" t="s">
        <v>4410</v>
      </c>
      <c r="D1155" t="s">
        <v>4411</v>
      </c>
      <c r="E1155" t="s">
        <v>1024</v>
      </c>
      <c r="F1155" s="11" t="str">
        <f>"dossierComplet['"&amp;meta_dossier_complet[[#This Row],[COD_VAR]]&amp;"'][code_insee]"</f>
        <v>dossierComplet['P18_H1524'][code_insee]</v>
      </c>
    </row>
    <row r="1156" spans="2:6" hidden="1">
      <c r="B1156" t="s">
        <v>4412</v>
      </c>
      <c r="C1156" t="s">
        <v>4413</v>
      </c>
      <c r="D1156" t="s">
        <v>4414</v>
      </c>
      <c r="E1156" t="s">
        <v>1024</v>
      </c>
      <c r="F1156" s="11" t="str">
        <f>"dossierComplet['"&amp;meta_dossier_complet[[#This Row],[COD_VAR]]&amp;"'][code_insee]"</f>
        <v>dossierComplet['P18_H2554'][code_insee]</v>
      </c>
    </row>
    <row r="1157" spans="2:6" hidden="1">
      <c r="B1157" t="s">
        <v>4415</v>
      </c>
      <c r="C1157" t="s">
        <v>4416</v>
      </c>
      <c r="D1157" t="s">
        <v>4417</v>
      </c>
      <c r="E1157" t="s">
        <v>1024</v>
      </c>
      <c r="F1157" s="11" t="str">
        <f>"dossierComplet['"&amp;meta_dossier_complet[[#This Row],[COD_VAR]]&amp;"'][code_insee]"</f>
        <v>dossierComplet['P18_H5564'][code_insee]</v>
      </c>
    </row>
    <row r="1158" spans="2:6" hidden="1">
      <c r="B1158" t="s">
        <v>4418</v>
      </c>
      <c r="C1158" t="s">
        <v>4419</v>
      </c>
      <c r="D1158" t="s">
        <v>4420</v>
      </c>
      <c r="E1158" t="s">
        <v>1024</v>
      </c>
      <c r="F1158" s="11" t="str">
        <f>"dossierComplet['"&amp;meta_dossier_complet[[#This Row],[COD_VAR]]&amp;"'][code_insee]"</f>
        <v>dossierComplet['P18_F1564'][code_insee]</v>
      </c>
    </row>
    <row r="1159" spans="2:6" hidden="1">
      <c r="B1159" t="s">
        <v>4421</v>
      </c>
      <c r="C1159" t="s">
        <v>4422</v>
      </c>
      <c r="D1159" t="s">
        <v>4423</v>
      </c>
      <c r="E1159" t="s">
        <v>1024</v>
      </c>
      <c r="F1159" s="11" t="str">
        <f>"dossierComplet['"&amp;meta_dossier_complet[[#This Row],[COD_VAR]]&amp;"'][code_insee]"</f>
        <v>dossierComplet['P18_F1524'][code_insee]</v>
      </c>
    </row>
    <row r="1160" spans="2:6" hidden="1">
      <c r="B1160" t="s">
        <v>4424</v>
      </c>
      <c r="C1160" t="s">
        <v>4425</v>
      </c>
      <c r="D1160" t="s">
        <v>4426</v>
      </c>
      <c r="E1160" t="s">
        <v>1024</v>
      </c>
      <c r="F1160" s="11" t="str">
        <f>"dossierComplet['"&amp;meta_dossier_complet[[#This Row],[COD_VAR]]&amp;"'][code_insee]"</f>
        <v>dossierComplet['P18_F2554'][code_insee]</v>
      </c>
    </row>
    <row r="1161" spans="2:6" hidden="1">
      <c r="B1161" t="s">
        <v>4427</v>
      </c>
      <c r="C1161" t="s">
        <v>4428</v>
      </c>
      <c r="D1161" t="s">
        <v>4429</v>
      </c>
      <c r="E1161" t="s">
        <v>1024</v>
      </c>
      <c r="F1161" s="11" t="str">
        <f>"dossierComplet['"&amp;meta_dossier_complet[[#This Row],[COD_VAR]]&amp;"'][code_insee]"</f>
        <v>dossierComplet['P18_F5564'][code_insee]</v>
      </c>
    </row>
    <row r="1162" spans="2:6" hidden="1">
      <c r="B1162" t="s">
        <v>4430</v>
      </c>
      <c r="C1162" t="s">
        <v>4431</v>
      </c>
      <c r="D1162" t="s">
        <v>4432</v>
      </c>
      <c r="E1162" t="s">
        <v>1024</v>
      </c>
      <c r="F1162" s="11" t="str">
        <f>"dossierComplet['"&amp;meta_dossier_complet[[#This Row],[COD_VAR]]&amp;"'][code_insee]"</f>
        <v>dossierComplet['P18_ACT1564'][code_insee]</v>
      </c>
    </row>
    <row r="1163" spans="2:6" hidden="1">
      <c r="B1163" t="s">
        <v>4433</v>
      </c>
      <c r="C1163" t="s">
        <v>4434</v>
      </c>
      <c r="D1163" t="s">
        <v>4435</v>
      </c>
      <c r="E1163" t="s">
        <v>1024</v>
      </c>
      <c r="F1163" s="11" t="str">
        <f>"dossierComplet['"&amp;meta_dossier_complet[[#This Row],[COD_VAR]]&amp;"'][code_insee]"</f>
        <v>dossierComplet['P18_ACT1524'][code_insee]</v>
      </c>
    </row>
    <row r="1164" spans="2:6" hidden="1">
      <c r="B1164" t="s">
        <v>4436</v>
      </c>
      <c r="C1164" t="s">
        <v>4437</v>
      </c>
      <c r="D1164" t="s">
        <v>4438</v>
      </c>
      <c r="E1164" t="s">
        <v>1024</v>
      </c>
      <c r="F1164" s="11" t="str">
        <f>"dossierComplet['"&amp;meta_dossier_complet[[#This Row],[COD_VAR]]&amp;"'][code_insee]"</f>
        <v>dossierComplet['P18_ACT2554'][code_insee]</v>
      </c>
    </row>
    <row r="1165" spans="2:6" hidden="1">
      <c r="B1165" t="s">
        <v>4439</v>
      </c>
      <c r="C1165" t="s">
        <v>4440</v>
      </c>
      <c r="D1165" t="s">
        <v>4441</v>
      </c>
      <c r="E1165" t="s">
        <v>1024</v>
      </c>
      <c r="F1165" s="11" t="str">
        <f>"dossierComplet['"&amp;meta_dossier_complet[[#This Row],[COD_VAR]]&amp;"'][code_insee]"</f>
        <v>dossierComplet['P18_ACT5564'][code_insee]</v>
      </c>
    </row>
    <row r="1166" spans="2:6" hidden="1">
      <c r="B1166" t="s">
        <v>4442</v>
      </c>
      <c r="C1166" t="s">
        <v>4443</v>
      </c>
      <c r="D1166" t="s">
        <v>4444</v>
      </c>
      <c r="E1166" t="s">
        <v>1024</v>
      </c>
      <c r="F1166" s="11" t="str">
        <f>"dossierComplet['"&amp;meta_dossier_complet[[#This Row],[COD_VAR]]&amp;"'][code_insee]"</f>
        <v>dossierComplet['P18_HACT1564'][code_insee]</v>
      </c>
    </row>
    <row r="1167" spans="2:6" hidden="1">
      <c r="B1167" t="s">
        <v>4445</v>
      </c>
      <c r="C1167" t="s">
        <v>4446</v>
      </c>
      <c r="D1167" t="s">
        <v>4447</v>
      </c>
      <c r="E1167" t="s">
        <v>1024</v>
      </c>
      <c r="F1167" s="11" t="str">
        <f>"dossierComplet['"&amp;meta_dossier_complet[[#This Row],[COD_VAR]]&amp;"'][code_insee]"</f>
        <v>dossierComplet['P18_HACT1524'][code_insee]</v>
      </c>
    </row>
    <row r="1168" spans="2:6" hidden="1">
      <c r="B1168" t="s">
        <v>4448</v>
      </c>
      <c r="C1168" t="s">
        <v>4449</v>
      </c>
      <c r="D1168" t="s">
        <v>4450</v>
      </c>
      <c r="E1168" t="s">
        <v>1024</v>
      </c>
      <c r="F1168" s="11" t="str">
        <f>"dossierComplet['"&amp;meta_dossier_complet[[#This Row],[COD_VAR]]&amp;"'][code_insee]"</f>
        <v>dossierComplet['P18_HACT2554'][code_insee]</v>
      </c>
    </row>
    <row r="1169" spans="2:6" hidden="1">
      <c r="B1169" t="s">
        <v>4451</v>
      </c>
      <c r="C1169" t="s">
        <v>4452</v>
      </c>
      <c r="D1169" t="s">
        <v>4453</v>
      </c>
      <c r="E1169" t="s">
        <v>1024</v>
      </c>
      <c r="F1169" s="11" t="str">
        <f>"dossierComplet['"&amp;meta_dossier_complet[[#This Row],[COD_VAR]]&amp;"'][code_insee]"</f>
        <v>dossierComplet['P18_HACT5564'][code_insee]</v>
      </c>
    </row>
    <row r="1170" spans="2:6" hidden="1">
      <c r="B1170" t="s">
        <v>4454</v>
      </c>
      <c r="C1170" t="s">
        <v>4455</v>
      </c>
      <c r="D1170" t="s">
        <v>4456</v>
      </c>
      <c r="E1170" t="s">
        <v>1024</v>
      </c>
      <c r="F1170" s="11" t="str">
        <f>"dossierComplet['"&amp;meta_dossier_complet[[#This Row],[COD_VAR]]&amp;"'][code_insee]"</f>
        <v>dossierComplet['P18_FACT1564'][code_insee]</v>
      </c>
    </row>
    <row r="1171" spans="2:6" hidden="1">
      <c r="B1171" t="s">
        <v>4457</v>
      </c>
      <c r="C1171" t="s">
        <v>4458</v>
      </c>
      <c r="D1171" t="s">
        <v>4459</v>
      </c>
      <c r="E1171" t="s">
        <v>1024</v>
      </c>
      <c r="F1171" s="11" t="str">
        <f>"dossierComplet['"&amp;meta_dossier_complet[[#This Row],[COD_VAR]]&amp;"'][code_insee]"</f>
        <v>dossierComplet['P18_FACT1524'][code_insee]</v>
      </c>
    </row>
    <row r="1172" spans="2:6" hidden="1">
      <c r="B1172" t="s">
        <v>4460</v>
      </c>
      <c r="C1172" t="s">
        <v>4461</v>
      </c>
      <c r="D1172" t="s">
        <v>4462</v>
      </c>
      <c r="E1172" t="s">
        <v>1024</v>
      </c>
      <c r="F1172" s="11" t="str">
        <f>"dossierComplet['"&amp;meta_dossier_complet[[#This Row],[COD_VAR]]&amp;"'][code_insee]"</f>
        <v>dossierComplet['P18_FACT2554'][code_insee]</v>
      </c>
    </row>
    <row r="1173" spans="2:6" hidden="1">
      <c r="B1173" t="s">
        <v>4463</v>
      </c>
      <c r="C1173" t="s">
        <v>4464</v>
      </c>
      <c r="D1173" t="s">
        <v>4465</v>
      </c>
      <c r="E1173" t="s">
        <v>1024</v>
      </c>
      <c r="F1173" s="11" t="str">
        <f>"dossierComplet['"&amp;meta_dossier_complet[[#This Row],[COD_VAR]]&amp;"'][code_insee]"</f>
        <v>dossierComplet['P18_FACT5564'][code_insee]</v>
      </c>
    </row>
    <row r="1174" spans="2:6" hidden="1">
      <c r="B1174" t="s">
        <v>4466</v>
      </c>
      <c r="C1174" t="s">
        <v>4467</v>
      </c>
      <c r="D1174" t="s">
        <v>4468</v>
      </c>
      <c r="E1174" t="s">
        <v>1024</v>
      </c>
      <c r="F1174" s="11" t="str">
        <f>"dossierComplet['"&amp;meta_dossier_complet[[#This Row],[COD_VAR]]&amp;"'][code_insee]"</f>
        <v>dossierComplet['P18_ACTOCC1564'][code_insee]</v>
      </c>
    </row>
    <row r="1175" spans="2:6" hidden="1">
      <c r="B1175" t="s">
        <v>4469</v>
      </c>
      <c r="C1175" t="s">
        <v>4470</v>
      </c>
      <c r="D1175" t="s">
        <v>4471</v>
      </c>
      <c r="E1175" t="s">
        <v>1024</v>
      </c>
      <c r="F1175" s="11" t="str">
        <f>"dossierComplet['"&amp;meta_dossier_complet[[#This Row],[COD_VAR]]&amp;"'][code_insee]"</f>
        <v>dossierComplet['P18_ACTOCC1524'][code_insee]</v>
      </c>
    </row>
    <row r="1176" spans="2:6" hidden="1">
      <c r="B1176" t="s">
        <v>4472</v>
      </c>
      <c r="C1176" t="s">
        <v>4473</v>
      </c>
      <c r="D1176" t="s">
        <v>4474</v>
      </c>
      <c r="E1176" t="s">
        <v>1024</v>
      </c>
      <c r="F1176" s="11" t="str">
        <f>"dossierComplet['"&amp;meta_dossier_complet[[#This Row],[COD_VAR]]&amp;"'][code_insee]"</f>
        <v>dossierComplet['P18_ACTOCC2554'][code_insee]</v>
      </c>
    </row>
    <row r="1177" spans="2:6" hidden="1">
      <c r="B1177" t="s">
        <v>4475</v>
      </c>
      <c r="C1177" t="s">
        <v>4476</v>
      </c>
      <c r="D1177" t="s">
        <v>4477</v>
      </c>
      <c r="E1177" t="s">
        <v>1024</v>
      </c>
      <c r="F1177" s="11" t="str">
        <f>"dossierComplet['"&amp;meta_dossier_complet[[#This Row],[COD_VAR]]&amp;"'][code_insee]"</f>
        <v>dossierComplet['P18_ACTOCC5564'][code_insee]</v>
      </c>
    </row>
    <row r="1178" spans="2:6" hidden="1">
      <c r="B1178" t="s">
        <v>4478</v>
      </c>
      <c r="C1178" t="s">
        <v>4479</v>
      </c>
      <c r="D1178" t="s">
        <v>4480</v>
      </c>
      <c r="E1178" t="s">
        <v>1024</v>
      </c>
      <c r="F1178" s="11" t="str">
        <f>"dossierComplet['"&amp;meta_dossier_complet[[#This Row],[COD_VAR]]&amp;"'][code_insee]"</f>
        <v>dossierComplet['P18_HACTOCC1564'][code_insee]</v>
      </c>
    </row>
    <row r="1179" spans="2:6" hidden="1">
      <c r="B1179" t="s">
        <v>4481</v>
      </c>
      <c r="C1179" t="s">
        <v>4482</v>
      </c>
      <c r="D1179" t="s">
        <v>4483</v>
      </c>
      <c r="E1179" t="s">
        <v>1024</v>
      </c>
      <c r="F1179" s="11" t="str">
        <f>"dossierComplet['"&amp;meta_dossier_complet[[#This Row],[COD_VAR]]&amp;"'][code_insee]"</f>
        <v>dossierComplet['P18_HACTOCC1524'][code_insee]</v>
      </c>
    </row>
    <row r="1180" spans="2:6" hidden="1">
      <c r="B1180" t="s">
        <v>4484</v>
      </c>
      <c r="C1180" t="s">
        <v>4485</v>
      </c>
      <c r="D1180" t="s">
        <v>4486</v>
      </c>
      <c r="E1180" t="s">
        <v>1024</v>
      </c>
      <c r="F1180" s="11" t="str">
        <f>"dossierComplet['"&amp;meta_dossier_complet[[#This Row],[COD_VAR]]&amp;"'][code_insee]"</f>
        <v>dossierComplet['P18_HACTOCC2554'][code_insee]</v>
      </c>
    </row>
    <row r="1181" spans="2:6" hidden="1">
      <c r="B1181" t="s">
        <v>4487</v>
      </c>
      <c r="C1181" t="s">
        <v>4488</v>
      </c>
      <c r="D1181" t="s">
        <v>4489</v>
      </c>
      <c r="E1181" t="s">
        <v>1024</v>
      </c>
      <c r="F1181" s="11" t="str">
        <f>"dossierComplet['"&amp;meta_dossier_complet[[#This Row],[COD_VAR]]&amp;"'][code_insee]"</f>
        <v>dossierComplet['P18_HACTOCC5564'][code_insee]</v>
      </c>
    </row>
    <row r="1182" spans="2:6" hidden="1">
      <c r="B1182" t="s">
        <v>4490</v>
      </c>
      <c r="C1182" t="s">
        <v>4491</v>
      </c>
      <c r="D1182" t="s">
        <v>4492</v>
      </c>
      <c r="E1182" t="s">
        <v>1024</v>
      </c>
      <c r="F1182" s="11" t="str">
        <f>"dossierComplet['"&amp;meta_dossier_complet[[#This Row],[COD_VAR]]&amp;"'][code_insee]"</f>
        <v>dossierComplet['P18_FACTOCC1564'][code_insee]</v>
      </c>
    </row>
    <row r="1183" spans="2:6" hidden="1">
      <c r="B1183" t="s">
        <v>4493</v>
      </c>
      <c r="C1183" t="s">
        <v>4494</v>
      </c>
      <c r="D1183" t="s">
        <v>4495</v>
      </c>
      <c r="E1183" t="s">
        <v>1024</v>
      </c>
      <c r="F1183" s="11" t="str">
        <f>"dossierComplet['"&amp;meta_dossier_complet[[#This Row],[COD_VAR]]&amp;"'][code_insee]"</f>
        <v>dossierComplet['P18_FACTOCC1524'][code_insee]</v>
      </c>
    </row>
    <row r="1184" spans="2:6" hidden="1">
      <c r="B1184" t="s">
        <v>4496</v>
      </c>
      <c r="C1184" t="s">
        <v>4497</v>
      </c>
      <c r="D1184" t="s">
        <v>4498</v>
      </c>
      <c r="E1184" t="s">
        <v>1024</v>
      </c>
      <c r="F1184" s="11" t="str">
        <f>"dossierComplet['"&amp;meta_dossier_complet[[#This Row],[COD_VAR]]&amp;"'][code_insee]"</f>
        <v>dossierComplet['P18_FACTOCC2554'][code_insee]</v>
      </c>
    </row>
    <row r="1185" spans="2:6" hidden="1">
      <c r="B1185" t="s">
        <v>4499</v>
      </c>
      <c r="C1185" t="s">
        <v>4500</v>
      </c>
      <c r="D1185" t="s">
        <v>4501</v>
      </c>
      <c r="E1185" t="s">
        <v>1024</v>
      </c>
      <c r="F1185" s="11" t="str">
        <f>"dossierComplet['"&amp;meta_dossier_complet[[#This Row],[COD_VAR]]&amp;"'][code_insee]"</f>
        <v>dossierComplet['P18_FACTOCC5564'][code_insee]</v>
      </c>
    </row>
    <row r="1186" spans="2:6" hidden="1">
      <c r="B1186" t="s">
        <v>4502</v>
      </c>
      <c r="C1186" t="s">
        <v>4503</v>
      </c>
      <c r="D1186" t="s">
        <v>4504</v>
      </c>
      <c r="E1186" t="s">
        <v>1024</v>
      </c>
      <c r="F1186" s="11" t="str">
        <f>"dossierComplet['"&amp;meta_dossier_complet[[#This Row],[COD_VAR]]&amp;"'][code_insee]"</f>
        <v>dossierComplet['P18_CHOM1564'][code_insee]</v>
      </c>
    </row>
    <row r="1187" spans="2:6" hidden="1">
      <c r="B1187" t="s">
        <v>4505</v>
      </c>
      <c r="C1187" t="s">
        <v>4506</v>
      </c>
      <c r="D1187" t="s">
        <v>4507</v>
      </c>
      <c r="E1187" t="s">
        <v>1024</v>
      </c>
      <c r="F1187" s="11" t="str">
        <f>"dossierComplet['"&amp;meta_dossier_complet[[#This Row],[COD_VAR]]&amp;"'][code_insee]"</f>
        <v>dossierComplet['P18_HCHOM1564'][code_insee]</v>
      </c>
    </row>
    <row r="1188" spans="2:6" hidden="1">
      <c r="B1188" t="s">
        <v>4508</v>
      </c>
      <c r="C1188" t="s">
        <v>4509</v>
      </c>
      <c r="D1188" t="s">
        <v>4510</v>
      </c>
      <c r="E1188" t="s">
        <v>1024</v>
      </c>
      <c r="F1188" s="11" t="str">
        <f>"dossierComplet['"&amp;meta_dossier_complet[[#This Row],[COD_VAR]]&amp;"'][code_insee]"</f>
        <v>dossierComplet['P18_HCHOM1524'][code_insee]</v>
      </c>
    </row>
    <row r="1189" spans="2:6" hidden="1">
      <c r="B1189" t="s">
        <v>4511</v>
      </c>
      <c r="C1189" t="s">
        <v>4512</v>
      </c>
      <c r="D1189" t="s">
        <v>4513</v>
      </c>
      <c r="E1189" t="s">
        <v>1024</v>
      </c>
      <c r="F1189" s="11" t="str">
        <f>"dossierComplet['"&amp;meta_dossier_complet[[#This Row],[COD_VAR]]&amp;"'][code_insee]"</f>
        <v>dossierComplet['P18_HCHOM2554'][code_insee]</v>
      </c>
    </row>
    <row r="1190" spans="2:6" hidden="1">
      <c r="B1190" t="s">
        <v>4514</v>
      </c>
      <c r="C1190" t="s">
        <v>4515</v>
      </c>
      <c r="D1190" t="s">
        <v>4516</v>
      </c>
      <c r="E1190" t="s">
        <v>1024</v>
      </c>
      <c r="F1190" s="11" t="str">
        <f>"dossierComplet['"&amp;meta_dossier_complet[[#This Row],[COD_VAR]]&amp;"'][code_insee]"</f>
        <v>dossierComplet['P18_HCHOM5564'][code_insee]</v>
      </c>
    </row>
    <row r="1191" spans="2:6" hidden="1">
      <c r="B1191" t="s">
        <v>4517</v>
      </c>
      <c r="C1191" t="s">
        <v>4518</v>
      </c>
      <c r="D1191" t="s">
        <v>4519</v>
      </c>
      <c r="E1191" t="s">
        <v>1024</v>
      </c>
      <c r="F1191" s="11" t="str">
        <f>"dossierComplet['"&amp;meta_dossier_complet[[#This Row],[COD_VAR]]&amp;"'][code_insee]"</f>
        <v>dossierComplet['P18_FCHOM1564'][code_insee]</v>
      </c>
    </row>
    <row r="1192" spans="2:6" hidden="1">
      <c r="B1192" t="s">
        <v>4520</v>
      </c>
      <c r="C1192" t="s">
        <v>4521</v>
      </c>
      <c r="D1192" t="s">
        <v>4522</v>
      </c>
      <c r="E1192" t="s">
        <v>1024</v>
      </c>
      <c r="F1192" s="11" t="str">
        <f>"dossierComplet['"&amp;meta_dossier_complet[[#This Row],[COD_VAR]]&amp;"'][code_insee]"</f>
        <v>dossierComplet['P18_FCHOM1524'][code_insee]</v>
      </c>
    </row>
    <row r="1193" spans="2:6" hidden="1">
      <c r="B1193" t="s">
        <v>4523</v>
      </c>
      <c r="C1193" t="s">
        <v>4524</v>
      </c>
      <c r="D1193" t="s">
        <v>4525</v>
      </c>
      <c r="E1193" t="s">
        <v>1024</v>
      </c>
      <c r="F1193" s="11" t="str">
        <f>"dossierComplet['"&amp;meta_dossier_complet[[#This Row],[COD_VAR]]&amp;"'][code_insee]"</f>
        <v>dossierComplet['P18_FCHOM2554'][code_insee]</v>
      </c>
    </row>
    <row r="1194" spans="2:6" hidden="1">
      <c r="B1194" t="s">
        <v>4526</v>
      </c>
      <c r="C1194" t="s">
        <v>4527</v>
      </c>
      <c r="D1194" t="s">
        <v>4528</v>
      </c>
      <c r="E1194" t="s">
        <v>1024</v>
      </c>
      <c r="F1194" s="11" t="str">
        <f>"dossierComplet['"&amp;meta_dossier_complet[[#This Row],[COD_VAR]]&amp;"'][code_insee]"</f>
        <v>dossierComplet['P18_FCHOM5564'][code_insee]</v>
      </c>
    </row>
    <row r="1195" spans="2:6" hidden="1">
      <c r="B1195" t="s">
        <v>4529</v>
      </c>
      <c r="C1195" t="s">
        <v>4530</v>
      </c>
      <c r="D1195" t="s">
        <v>4531</v>
      </c>
      <c r="E1195" t="s">
        <v>1024</v>
      </c>
      <c r="F1195" s="11" t="str">
        <f>"dossierComplet['"&amp;meta_dossier_complet[[#This Row],[COD_VAR]]&amp;"'][code_insee]"</f>
        <v>dossierComplet['P18_INACT1564'][code_insee]</v>
      </c>
    </row>
    <row r="1196" spans="2:6" hidden="1">
      <c r="B1196" t="s">
        <v>4532</v>
      </c>
      <c r="C1196" t="s">
        <v>4533</v>
      </c>
      <c r="D1196" t="s">
        <v>4534</v>
      </c>
      <c r="E1196" t="s">
        <v>1024</v>
      </c>
      <c r="F1196" s="11" t="str">
        <f>"dossierComplet['"&amp;meta_dossier_complet[[#This Row],[COD_VAR]]&amp;"'][code_insee]"</f>
        <v>dossierComplet['P18_ETUD1564'][code_insee]</v>
      </c>
    </row>
    <row r="1197" spans="2:6" hidden="1">
      <c r="B1197" t="s">
        <v>4535</v>
      </c>
      <c r="C1197" t="s">
        <v>4536</v>
      </c>
      <c r="D1197" t="s">
        <v>4537</v>
      </c>
      <c r="E1197" t="s">
        <v>1024</v>
      </c>
      <c r="F1197" s="11" t="str">
        <f>"dossierComplet['"&amp;meta_dossier_complet[[#This Row],[COD_VAR]]&amp;"'][code_insee]"</f>
        <v>dossierComplet['P18_RETR1564'][code_insee]</v>
      </c>
    </row>
    <row r="1198" spans="2:6" hidden="1">
      <c r="B1198" t="s">
        <v>4538</v>
      </c>
      <c r="C1198" t="s">
        <v>4539</v>
      </c>
      <c r="D1198" t="s">
        <v>4540</v>
      </c>
      <c r="E1198" t="s">
        <v>1024</v>
      </c>
      <c r="F1198" s="11" t="str">
        <f>"dossierComplet['"&amp;meta_dossier_complet[[#This Row],[COD_VAR]]&amp;"'][code_insee]"</f>
        <v>dossierComplet['P18_AINACT1564'][code_insee]</v>
      </c>
    </row>
    <row r="1199" spans="2:6" hidden="1">
      <c r="B1199" t="s">
        <v>4541</v>
      </c>
      <c r="C1199" t="s">
        <v>4542</v>
      </c>
      <c r="D1199" t="s">
        <v>4432</v>
      </c>
      <c r="E1199" t="s">
        <v>1024</v>
      </c>
      <c r="F1199" s="11" t="str">
        <f>"dossierComplet['"&amp;meta_dossier_complet[[#This Row],[COD_VAR]]&amp;"'][code_insee]"</f>
        <v>dossierComplet['C18_ACT1564'][code_insee]</v>
      </c>
    </row>
    <row r="1200" spans="2:6" hidden="1">
      <c r="B1200" t="s">
        <v>4543</v>
      </c>
      <c r="C1200" t="s">
        <v>4544</v>
      </c>
      <c r="D1200" t="s">
        <v>4545</v>
      </c>
      <c r="E1200" t="s">
        <v>1024</v>
      </c>
      <c r="F1200" s="11" t="str">
        <f>"dossierComplet['"&amp;meta_dossier_complet[[#This Row],[COD_VAR]]&amp;"'][code_insee]"</f>
        <v>dossierComplet['C18_ACT1564_CS1'][code_insee]</v>
      </c>
    </row>
    <row r="1201" spans="2:6" hidden="1">
      <c r="B1201" t="s">
        <v>4546</v>
      </c>
      <c r="C1201" t="s">
        <v>4547</v>
      </c>
      <c r="D1201" t="s">
        <v>4548</v>
      </c>
      <c r="E1201" t="s">
        <v>1024</v>
      </c>
      <c r="F1201" s="11" t="str">
        <f>"dossierComplet['"&amp;meta_dossier_complet[[#This Row],[COD_VAR]]&amp;"'][code_insee]"</f>
        <v>dossierComplet['C18_ACT1564_CS2'][code_insee]</v>
      </c>
    </row>
    <row r="1202" spans="2:6" hidden="1">
      <c r="B1202" t="s">
        <v>4549</v>
      </c>
      <c r="C1202" t="s">
        <v>4550</v>
      </c>
      <c r="D1202" t="s">
        <v>4551</v>
      </c>
      <c r="E1202" t="s">
        <v>1024</v>
      </c>
      <c r="F1202" s="11" t="str">
        <f>"dossierComplet['"&amp;meta_dossier_complet[[#This Row],[COD_VAR]]&amp;"'][code_insee]"</f>
        <v>dossierComplet['C18_ACT1564_CS3'][code_insee]</v>
      </c>
    </row>
    <row r="1203" spans="2:6" hidden="1">
      <c r="B1203" t="s">
        <v>4552</v>
      </c>
      <c r="C1203" t="s">
        <v>4553</v>
      </c>
      <c r="D1203" t="s">
        <v>4554</v>
      </c>
      <c r="E1203" t="s">
        <v>1024</v>
      </c>
      <c r="F1203" s="11" t="str">
        <f>"dossierComplet['"&amp;meta_dossier_complet[[#This Row],[COD_VAR]]&amp;"'][code_insee]"</f>
        <v>dossierComplet['C18_ACT1564_CS4'][code_insee]</v>
      </c>
    </row>
    <row r="1204" spans="2:6" hidden="1">
      <c r="B1204" t="s">
        <v>4555</v>
      </c>
      <c r="C1204" t="s">
        <v>4556</v>
      </c>
      <c r="D1204" t="s">
        <v>4557</v>
      </c>
      <c r="E1204" t="s">
        <v>1024</v>
      </c>
      <c r="F1204" s="11" t="str">
        <f>"dossierComplet['"&amp;meta_dossier_complet[[#This Row],[COD_VAR]]&amp;"'][code_insee]"</f>
        <v>dossierComplet['C18_ACT1564_CS5'][code_insee]</v>
      </c>
    </row>
    <row r="1205" spans="2:6" hidden="1">
      <c r="B1205" t="s">
        <v>4558</v>
      </c>
      <c r="C1205" t="s">
        <v>4559</v>
      </c>
      <c r="D1205" t="s">
        <v>4560</v>
      </c>
      <c r="E1205" t="s">
        <v>1024</v>
      </c>
      <c r="F1205" s="11" t="str">
        <f>"dossierComplet['"&amp;meta_dossier_complet[[#This Row],[COD_VAR]]&amp;"'][code_insee]"</f>
        <v>dossierComplet['C18_ACT1564_CS6'][code_insee]</v>
      </c>
    </row>
    <row r="1206" spans="2:6" hidden="1">
      <c r="B1206" t="s">
        <v>4561</v>
      </c>
      <c r="C1206" t="s">
        <v>4562</v>
      </c>
      <c r="D1206" t="s">
        <v>4468</v>
      </c>
      <c r="E1206" t="s">
        <v>1024</v>
      </c>
      <c r="F1206" s="11" t="str">
        <f>"dossierComplet['"&amp;meta_dossier_complet[[#This Row],[COD_VAR]]&amp;"'][code_insee]"</f>
        <v>dossierComplet['C18_ACTOCC1564'][code_insee]</v>
      </c>
    </row>
    <row r="1207" spans="2:6" hidden="1">
      <c r="B1207" t="s">
        <v>4563</v>
      </c>
      <c r="C1207" t="s">
        <v>4564</v>
      </c>
      <c r="D1207" t="s">
        <v>4565</v>
      </c>
      <c r="E1207" t="s">
        <v>1024</v>
      </c>
      <c r="F1207" s="11" t="str">
        <f>"dossierComplet['"&amp;meta_dossier_complet[[#This Row],[COD_VAR]]&amp;"'][code_insee]"</f>
        <v>dossierComplet['C18_ACTOCC1564_CS1'][code_insee]</v>
      </c>
    </row>
    <row r="1208" spans="2:6" hidden="1">
      <c r="B1208" t="s">
        <v>4566</v>
      </c>
      <c r="C1208" t="s">
        <v>4567</v>
      </c>
      <c r="D1208" t="s">
        <v>4568</v>
      </c>
      <c r="E1208" t="s">
        <v>1024</v>
      </c>
      <c r="F1208" s="11" t="str">
        <f>"dossierComplet['"&amp;meta_dossier_complet[[#This Row],[COD_VAR]]&amp;"'][code_insee]"</f>
        <v>dossierComplet['C18_ACTOCC1564_CS2'][code_insee]</v>
      </c>
    </row>
    <row r="1209" spans="2:6" hidden="1">
      <c r="B1209" t="s">
        <v>4569</v>
      </c>
      <c r="C1209" t="s">
        <v>4570</v>
      </c>
      <c r="D1209" t="s">
        <v>4571</v>
      </c>
      <c r="E1209" t="s">
        <v>1024</v>
      </c>
      <c r="F1209" s="11" t="str">
        <f>"dossierComplet['"&amp;meta_dossier_complet[[#This Row],[COD_VAR]]&amp;"'][code_insee]"</f>
        <v>dossierComplet['C18_ACTOCC1564_CS3'][code_insee]</v>
      </c>
    </row>
    <row r="1210" spans="2:6" hidden="1">
      <c r="B1210" t="s">
        <v>4572</v>
      </c>
      <c r="C1210" t="s">
        <v>4573</v>
      </c>
      <c r="D1210" t="s">
        <v>4574</v>
      </c>
      <c r="E1210" t="s">
        <v>1024</v>
      </c>
      <c r="F1210" s="11" t="str">
        <f>"dossierComplet['"&amp;meta_dossier_complet[[#This Row],[COD_VAR]]&amp;"'][code_insee]"</f>
        <v>dossierComplet['C18_ACTOCC1564_CS4'][code_insee]</v>
      </c>
    </row>
    <row r="1211" spans="2:6" hidden="1">
      <c r="B1211" t="s">
        <v>4575</v>
      </c>
      <c r="C1211" t="s">
        <v>4576</v>
      </c>
      <c r="D1211" t="s">
        <v>4577</v>
      </c>
      <c r="E1211" t="s">
        <v>1024</v>
      </c>
      <c r="F1211" s="11" t="str">
        <f>"dossierComplet['"&amp;meta_dossier_complet[[#This Row],[COD_VAR]]&amp;"'][code_insee]"</f>
        <v>dossierComplet['C18_ACTOCC1564_CS5'][code_insee]</v>
      </c>
    </row>
    <row r="1212" spans="2:6" hidden="1">
      <c r="B1212" t="s">
        <v>4578</v>
      </c>
      <c r="C1212" t="s">
        <v>4579</v>
      </c>
      <c r="D1212" t="s">
        <v>4580</v>
      </c>
      <c r="E1212" t="s">
        <v>1024</v>
      </c>
      <c r="F1212" s="11" t="str">
        <f>"dossierComplet['"&amp;meta_dossier_complet[[#This Row],[COD_VAR]]&amp;"'][code_insee]"</f>
        <v>dossierComplet['C18_ACTOCC1564_CS6'][code_insee]</v>
      </c>
    </row>
    <row r="1213" spans="2:6" hidden="1">
      <c r="B1213" t="s">
        <v>4581</v>
      </c>
      <c r="C1213" t="s">
        <v>4582</v>
      </c>
      <c r="D1213" t="s">
        <v>4583</v>
      </c>
      <c r="E1213" t="s">
        <v>1024</v>
      </c>
      <c r="F1213" s="11" t="str">
        <f>"dossierComplet['"&amp;meta_dossier_complet[[#This Row],[COD_VAR]]&amp;"'][code_insee]"</f>
        <v>dossierComplet['P18_EMPLT'][code_insee]</v>
      </c>
    </row>
    <row r="1214" spans="2:6" hidden="1">
      <c r="B1214" t="s">
        <v>4584</v>
      </c>
      <c r="C1214" t="s">
        <v>4585</v>
      </c>
      <c r="D1214" t="s">
        <v>4586</v>
      </c>
      <c r="E1214" t="s">
        <v>1024</v>
      </c>
      <c r="F1214" s="11" t="str">
        <f>"dossierComplet['"&amp;meta_dossier_complet[[#This Row],[COD_VAR]]&amp;"'][code_insee]"</f>
        <v>dossierComplet['P18_ACTOCC'][code_insee]</v>
      </c>
    </row>
    <row r="1215" spans="2:6" hidden="1">
      <c r="B1215" t="s">
        <v>4587</v>
      </c>
      <c r="C1215" t="s">
        <v>4588</v>
      </c>
      <c r="D1215" t="s">
        <v>4589</v>
      </c>
      <c r="E1215" t="s">
        <v>1024</v>
      </c>
      <c r="F1215" s="11" t="str">
        <f>"dossierComplet['"&amp;meta_dossier_complet[[#This Row],[COD_VAR]]&amp;"'][code_insee]"</f>
        <v>dossierComplet['P18_ACT15P'][code_insee]</v>
      </c>
    </row>
    <row r="1216" spans="2:6" hidden="1">
      <c r="B1216" t="s">
        <v>4590</v>
      </c>
      <c r="C1216" t="s">
        <v>4591</v>
      </c>
      <c r="D1216" t="s">
        <v>4592</v>
      </c>
      <c r="E1216" t="s">
        <v>1024</v>
      </c>
      <c r="F1216" s="11" t="str">
        <f>"dossierComplet['"&amp;meta_dossier_complet[[#This Row],[COD_VAR]]&amp;"'][code_insee]"</f>
        <v>dossierComplet['P18_EMPLT_SAL'][code_insee]</v>
      </c>
    </row>
    <row r="1217" spans="2:6" hidden="1">
      <c r="B1217" t="s">
        <v>4593</v>
      </c>
      <c r="C1217" t="s">
        <v>4594</v>
      </c>
      <c r="D1217" t="s">
        <v>4595</v>
      </c>
      <c r="E1217" t="s">
        <v>1024</v>
      </c>
      <c r="F1217" s="11" t="str">
        <f>"dossierComplet['"&amp;meta_dossier_complet[[#This Row],[COD_VAR]]&amp;"'][code_insee]"</f>
        <v>dossierComplet['P18_EMPLT_FSAL'][code_insee]</v>
      </c>
    </row>
    <row r="1218" spans="2:6" hidden="1">
      <c r="B1218" t="s">
        <v>4596</v>
      </c>
      <c r="C1218" t="s">
        <v>4597</v>
      </c>
      <c r="D1218" t="s">
        <v>4598</v>
      </c>
      <c r="E1218" t="s">
        <v>1024</v>
      </c>
      <c r="F1218" s="11" t="str">
        <f>"dossierComplet['"&amp;meta_dossier_complet[[#This Row],[COD_VAR]]&amp;"'][code_insee]"</f>
        <v>dossierComplet['P18_EMPLT_SALTP'][code_insee]</v>
      </c>
    </row>
    <row r="1219" spans="2:6" hidden="1">
      <c r="B1219" t="s">
        <v>4599</v>
      </c>
      <c r="C1219" t="s">
        <v>4600</v>
      </c>
      <c r="D1219" t="s">
        <v>4601</v>
      </c>
      <c r="E1219" t="s">
        <v>1024</v>
      </c>
      <c r="F1219" s="11" t="str">
        <f>"dossierComplet['"&amp;meta_dossier_complet[[#This Row],[COD_VAR]]&amp;"'][code_insee]"</f>
        <v>dossierComplet['P18_EMPLT_NSAL'][code_insee]</v>
      </c>
    </row>
    <row r="1220" spans="2:6" hidden="1">
      <c r="B1220" t="s">
        <v>4602</v>
      </c>
      <c r="C1220" t="s">
        <v>4603</v>
      </c>
      <c r="D1220" t="s">
        <v>4604</v>
      </c>
      <c r="E1220" t="s">
        <v>1024</v>
      </c>
      <c r="F1220" s="11" t="str">
        <f>"dossierComplet['"&amp;meta_dossier_complet[[#This Row],[COD_VAR]]&amp;"'][code_insee]"</f>
        <v>dossierComplet['P18_EMPLT_FNSAL'][code_insee]</v>
      </c>
    </row>
    <row r="1221" spans="2:6" hidden="1">
      <c r="B1221" t="s">
        <v>4605</v>
      </c>
      <c r="C1221" t="s">
        <v>4606</v>
      </c>
      <c r="D1221" t="s">
        <v>4607</v>
      </c>
      <c r="E1221" t="s">
        <v>1024</v>
      </c>
      <c r="F1221" s="11" t="str">
        <f>"dossierComplet['"&amp;meta_dossier_complet[[#This Row],[COD_VAR]]&amp;"'][code_insee]"</f>
        <v>dossierComplet['P18_EMPLT_NSALTP'][code_insee]</v>
      </c>
    </row>
    <row r="1222" spans="2:6" hidden="1">
      <c r="B1222" t="s">
        <v>4608</v>
      </c>
      <c r="C1222" t="s">
        <v>4609</v>
      </c>
      <c r="D1222" t="s">
        <v>4583</v>
      </c>
      <c r="E1222" t="s">
        <v>1024</v>
      </c>
      <c r="F1222" s="11" t="str">
        <f>"dossierComplet['"&amp;meta_dossier_complet[[#This Row],[COD_VAR]]&amp;"'][code_insee]"</f>
        <v>dossierComplet['C18_EMPLT'][code_insee]</v>
      </c>
    </row>
    <row r="1223" spans="2:6" hidden="1">
      <c r="B1223" t="s">
        <v>4610</v>
      </c>
      <c r="C1223" t="s">
        <v>4611</v>
      </c>
      <c r="D1223" t="s">
        <v>4612</v>
      </c>
      <c r="E1223" t="s">
        <v>1024</v>
      </c>
      <c r="F1223" s="11" t="str">
        <f>"dossierComplet['"&amp;meta_dossier_complet[[#This Row],[COD_VAR]]&amp;"'][code_insee]"</f>
        <v>dossierComplet['C18_EMPLT_CS1'][code_insee]</v>
      </c>
    </row>
    <row r="1224" spans="2:6" hidden="1">
      <c r="B1224" t="s">
        <v>4613</v>
      </c>
      <c r="C1224" t="s">
        <v>4614</v>
      </c>
      <c r="D1224" t="s">
        <v>4615</v>
      </c>
      <c r="E1224" t="s">
        <v>1024</v>
      </c>
      <c r="F1224" s="11" t="str">
        <f>"dossierComplet['"&amp;meta_dossier_complet[[#This Row],[COD_VAR]]&amp;"'][code_insee]"</f>
        <v>dossierComplet['C18_EMPLT_CS2'][code_insee]</v>
      </c>
    </row>
    <row r="1225" spans="2:6" hidden="1">
      <c r="B1225" t="s">
        <v>4616</v>
      </c>
      <c r="C1225" t="s">
        <v>4617</v>
      </c>
      <c r="D1225" t="s">
        <v>4618</v>
      </c>
      <c r="E1225" t="s">
        <v>1024</v>
      </c>
      <c r="F1225" s="11" t="str">
        <f>"dossierComplet['"&amp;meta_dossier_complet[[#This Row],[COD_VAR]]&amp;"'][code_insee]"</f>
        <v>dossierComplet['C18_EMPLT_CS3'][code_insee]</v>
      </c>
    </row>
    <row r="1226" spans="2:6" hidden="1">
      <c r="B1226" t="s">
        <v>4619</v>
      </c>
      <c r="C1226" t="s">
        <v>4620</v>
      </c>
      <c r="D1226" t="s">
        <v>4621</v>
      </c>
      <c r="E1226" t="s">
        <v>1024</v>
      </c>
      <c r="F1226" s="11" t="str">
        <f>"dossierComplet['"&amp;meta_dossier_complet[[#This Row],[COD_VAR]]&amp;"'][code_insee]"</f>
        <v>dossierComplet['C18_EMPLT_CS4'][code_insee]</v>
      </c>
    </row>
    <row r="1227" spans="2:6" hidden="1">
      <c r="B1227" t="s">
        <v>4622</v>
      </c>
      <c r="C1227" t="s">
        <v>4623</v>
      </c>
      <c r="D1227" t="s">
        <v>4624</v>
      </c>
      <c r="E1227" t="s">
        <v>1024</v>
      </c>
      <c r="F1227" s="11" t="str">
        <f>"dossierComplet['"&amp;meta_dossier_complet[[#This Row],[COD_VAR]]&amp;"'][code_insee]"</f>
        <v>dossierComplet['C18_EMPLT_CS5'][code_insee]</v>
      </c>
    </row>
    <row r="1228" spans="2:6" hidden="1">
      <c r="B1228" t="s">
        <v>4625</v>
      </c>
      <c r="C1228" t="s">
        <v>4626</v>
      </c>
      <c r="D1228" t="s">
        <v>4627</v>
      </c>
      <c r="E1228" t="s">
        <v>1024</v>
      </c>
      <c r="F1228" s="11" t="str">
        <f>"dossierComplet['"&amp;meta_dossier_complet[[#This Row],[COD_VAR]]&amp;"'][code_insee]"</f>
        <v>dossierComplet['C18_EMPLT_CS6'][code_insee]</v>
      </c>
    </row>
    <row r="1229" spans="2:6" hidden="1">
      <c r="B1229" t="s">
        <v>4628</v>
      </c>
      <c r="C1229" t="s">
        <v>4629</v>
      </c>
      <c r="D1229" t="s">
        <v>4630</v>
      </c>
      <c r="E1229" t="s">
        <v>1024</v>
      </c>
      <c r="F1229" s="11" t="str">
        <f>"dossierComplet['"&amp;meta_dossier_complet[[#This Row],[COD_VAR]]&amp;"'][code_insee]"</f>
        <v>dossierComplet['C18_EMPLT_AGRI'][code_insee]</v>
      </c>
    </row>
    <row r="1230" spans="2:6" hidden="1">
      <c r="B1230" t="s">
        <v>4631</v>
      </c>
      <c r="C1230" t="s">
        <v>4632</v>
      </c>
      <c r="D1230" t="s">
        <v>4633</v>
      </c>
      <c r="E1230" t="s">
        <v>1024</v>
      </c>
      <c r="F1230" s="11" t="str">
        <f>"dossierComplet['"&amp;meta_dossier_complet[[#This Row],[COD_VAR]]&amp;"'][code_insee]"</f>
        <v>dossierComplet['C18_EMPLT_INDUS'][code_insee]</v>
      </c>
    </row>
    <row r="1231" spans="2:6" hidden="1">
      <c r="B1231" t="s">
        <v>4634</v>
      </c>
      <c r="C1231" t="s">
        <v>4635</v>
      </c>
      <c r="D1231" t="s">
        <v>4636</v>
      </c>
      <c r="E1231" t="s">
        <v>1024</v>
      </c>
      <c r="F1231" s="11" t="str">
        <f>"dossierComplet['"&amp;meta_dossier_complet[[#This Row],[COD_VAR]]&amp;"'][code_insee]"</f>
        <v>dossierComplet['C18_EMPLT_CONST'][code_insee]</v>
      </c>
    </row>
    <row r="1232" spans="2:6" hidden="1">
      <c r="B1232" t="s">
        <v>4637</v>
      </c>
      <c r="C1232" t="s">
        <v>4638</v>
      </c>
      <c r="D1232" t="s">
        <v>4639</v>
      </c>
      <c r="E1232" t="s">
        <v>1024</v>
      </c>
      <c r="F1232" s="11" t="str">
        <f>"dossierComplet['"&amp;meta_dossier_complet[[#This Row],[COD_VAR]]&amp;"'][code_insee]"</f>
        <v>dossierComplet['C18_EMPLT_CTS'][code_insee]</v>
      </c>
    </row>
    <row r="1233" spans="2:6" hidden="1">
      <c r="B1233" t="s">
        <v>4640</v>
      </c>
      <c r="C1233" t="s">
        <v>4641</v>
      </c>
      <c r="D1233" t="s">
        <v>4642</v>
      </c>
      <c r="E1233" t="s">
        <v>1024</v>
      </c>
      <c r="F1233" s="11" t="str">
        <f>"dossierComplet['"&amp;meta_dossier_complet[[#This Row],[COD_VAR]]&amp;"'][code_insee]"</f>
        <v>dossierComplet['C18_EMPLT_APESAS'][code_insee]</v>
      </c>
    </row>
    <row r="1234" spans="2:6" hidden="1">
      <c r="B1234" t="s">
        <v>4643</v>
      </c>
      <c r="C1234" t="s">
        <v>4644</v>
      </c>
      <c r="D1234" t="s">
        <v>4645</v>
      </c>
      <c r="E1234" t="s">
        <v>1024</v>
      </c>
      <c r="F1234" s="11" t="str">
        <f>"dossierComplet['"&amp;meta_dossier_complet[[#This Row],[COD_VAR]]&amp;"'][code_insee]"</f>
        <v>dossierComplet['C18_EMPLT_F'][code_insee]</v>
      </c>
    </row>
    <row r="1235" spans="2:6" hidden="1">
      <c r="B1235" t="s">
        <v>4646</v>
      </c>
      <c r="C1235" t="s">
        <v>4647</v>
      </c>
      <c r="D1235" t="s">
        <v>4648</v>
      </c>
      <c r="E1235" t="s">
        <v>1024</v>
      </c>
      <c r="F1235" s="11" t="str">
        <f>"dossierComplet['"&amp;meta_dossier_complet[[#This Row],[COD_VAR]]&amp;"'][code_insee]"</f>
        <v>dossierComplet['C18_AGRILT_F'][code_insee]</v>
      </c>
    </row>
    <row r="1236" spans="2:6" hidden="1">
      <c r="B1236" t="s">
        <v>4649</v>
      </c>
      <c r="C1236" t="s">
        <v>4650</v>
      </c>
      <c r="D1236" t="s">
        <v>4651</v>
      </c>
      <c r="E1236" t="s">
        <v>1024</v>
      </c>
      <c r="F1236" s="11" t="str">
        <f>"dossierComplet['"&amp;meta_dossier_complet[[#This Row],[COD_VAR]]&amp;"'][code_insee]"</f>
        <v>dossierComplet['C18_INDUSLT_F'][code_insee]</v>
      </c>
    </row>
    <row r="1237" spans="2:6" hidden="1">
      <c r="B1237" t="s">
        <v>4652</v>
      </c>
      <c r="C1237" t="s">
        <v>4653</v>
      </c>
      <c r="D1237" t="s">
        <v>4654</v>
      </c>
      <c r="E1237" t="s">
        <v>1024</v>
      </c>
      <c r="F1237" s="11" t="str">
        <f>"dossierComplet['"&amp;meta_dossier_complet[[#This Row],[COD_VAR]]&amp;"'][code_insee]"</f>
        <v>dossierComplet['C18_CONSTLT_F'][code_insee]</v>
      </c>
    </row>
    <row r="1238" spans="2:6" hidden="1">
      <c r="B1238" t="s">
        <v>4655</v>
      </c>
      <c r="C1238" t="s">
        <v>4656</v>
      </c>
      <c r="D1238" t="s">
        <v>4657</v>
      </c>
      <c r="E1238" t="s">
        <v>1024</v>
      </c>
      <c r="F1238" s="11" t="str">
        <f>"dossierComplet['"&amp;meta_dossier_complet[[#This Row],[COD_VAR]]&amp;"'][code_insee]"</f>
        <v>dossierComplet['C18_CTSLT_F'][code_insee]</v>
      </c>
    </row>
    <row r="1239" spans="2:6" hidden="1">
      <c r="B1239" t="s">
        <v>4658</v>
      </c>
      <c r="C1239" t="s">
        <v>4659</v>
      </c>
      <c r="D1239" t="s">
        <v>4660</v>
      </c>
      <c r="E1239" t="s">
        <v>1024</v>
      </c>
      <c r="F1239" s="11" t="str">
        <f>"dossierComplet['"&amp;meta_dossier_complet[[#This Row],[COD_VAR]]&amp;"'][code_insee]"</f>
        <v>dossierComplet['C18_APESASLT_F'][code_insee]</v>
      </c>
    </row>
    <row r="1240" spans="2:6" hidden="1">
      <c r="B1240" t="s">
        <v>4661</v>
      </c>
      <c r="C1240" t="s">
        <v>4662</v>
      </c>
      <c r="D1240" t="s">
        <v>4592</v>
      </c>
      <c r="E1240" t="s">
        <v>1024</v>
      </c>
      <c r="F1240" s="11" t="str">
        <f>"dossierComplet['"&amp;meta_dossier_complet[[#This Row],[COD_VAR]]&amp;"'][code_insee]"</f>
        <v>dossierComplet['C18_EMPLT_SAL'][code_insee]</v>
      </c>
    </row>
    <row r="1241" spans="2:6" hidden="1">
      <c r="B1241" t="s">
        <v>4663</v>
      </c>
      <c r="C1241" t="s">
        <v>4664</v>
      </c>
      <c r="D1241" t="s">
        <v>4665</v>
      </c>
      <c r="E1241" t="s">
        <v>1024</v>
      </c>
      <c r="F1241" s="11" t="str">
        <f>"dossierComplet['"&amp;meta_dossier_complet[[#This Row],[COD_VAR]]&amp;"'][code_insee]"</f>
        <v>dossierComplet['C18_AGRILT_SAL'][code_insee]</v>
      </c>
    </row>
    <row r="1242" spans="2:6" hidden="1">
      <c r="B1242" t="s">
        <v>4666</v>
      </c>
      <c r="C1242" t="s">
        <v>4667</v>
      </c>
      <c r="D1242" t="s">
        <v>4668</v>
      </c>
      <c r="E1242" t="s">
        <v>1024</v>
      </c>
      <c r="F1242" s="11" t="str">
        <f>"dossierComplet['"&amp;meta_dossier_complet[[#This Row],[COD_VAR]]&amp;"'][code_insee]"</f>
        <v>dossierComplet['C18_INDUSLT_SAL'][code_insee]</v>
      </c>
    </row>
    <row r="1243" spans="2:6" hidden="1">
      <c r="B1243" t="s">
        <v>4669</v>
      </c>
      <c r="C1243" t="s">
        <v>4670</v>
      </c>
      <c r="D1243" t="s">
        <v>4671</v>
      </c>
      <c r="E1243" t="s">
        <v>1024</v>
      </c>
      <c r="F1243" s="11" t="str">
        <f>"dossierComplet['"&amp;meta_dossier_complet[[#This Row],[COD_VAR]]&amp;"'][code_insee]"</f>
        <v>dossierComplet['C18_CONSTLT_SAL'][code_insee]</v>
      </c>
    </row>
    <row r="1244" spans="2:6" hidden="1">
      <c r="B1244" t="s">
        <v>4672</v>
      </c>
      <c r="C1244" t="s">
        <v>4673</v>
      </c>
      <c r="D1244" t="s">
        <v>4674</v>
      </c>
      <c r="E1244" t="s">
        <v>1024</v>
      </c>
      <c r="F1244" s="11" t="str">
        <f>"dossierComplet['"&amp;meta_dossier_complet[[#This Row],[COD_VAR]]&amp;"'][code_insee]"</f>
        <v>dossierComplet['C18_CTSLT_SAL'][code_insee]</v>
      </c>
    </row>
    <row r="1245" spans="2:6" hidden="1">
      <c r="B1245" t="s">
        <v>4675</v>
      </c>
      <c r="C1245" t="s">
        <v>4676</v>
      </c>
      <c r="D1245" t="s">
        <v>4677</v>
      </c>
      <c r="E1245" t="s">
        <v>1024</v>
      </c>
      <c r="F1245" s="11" t="str">
        <f>"dossierComplet['"&amp;meta_dossier_complet[[#This Row],[COD_VAR]]&amp;"'][code_insee]"</f>
        <v>dossierComplet['C18_APESASLT_SAL'][code_insee]</v>
      </c>
    </row>
    <row r="1246" spans="2:6" hidden="1">
      <c r="B1246" t="s">
        <v>4678</v>
      </c>
      <c r="C1246" t="s">
        <v>4679</v>
      </c>
      <c r="D1246" t="s">
        <v>4680</v>
      </c>
      <c r="E1246" t="s">
        <v>1024</v>
      </c>
      <c r="F1246" s="11" t="str">
        <f>"dossierComplet['"&amp;meta_dossier_complet[[#This Row],[COD_VAR]]&amp;"'][code_insee]"</f>
        <v>dossierComplet['C18_AGRILT_FSAL'][code_insee]</v>
      </c>
    </row>
    <row r="1247" spans="2:6" hidden="1">
      <c r="B1247" t="s">
        <v>4681</v>
      </c>
      <c r="C1247" t="s">
        <v>4682</v>
      </c>
      <c r="D1247" t="s">
        <v>4683</v>
      </c>
      <c r="E1247" t="s">
        <v>1024</v>
      </c>
      <c r="F1247" s="11" t="str">
        <f>"dossierComplet['"&amp;meta_dossier_complet[[#This Row],[COD_VAR]]&amp;"'][code_insee]"</f>
        <v>dossierComplet['C18_INDUSLT_FSAL'][code_insee]</v>
      </c>
    </row>
    <row r="1248" spans="2:6" hidden="1">
      <c r="B1248" t="s">
        <v>4684</v>
      </c>
      <c r="C1248" t="s">
        <v>4685</v>
      </c>
      <c r="D1248" t="s">
        <v>4686</v>
      </c>
      <c r="E1248" t="s">
        <v>1024</v>
      </c>
      <c r="F1248" s="11" t="str">
        <f>"dossierComplet['"&amp;meta_dossier_complet[[#This Row],[COD_VAR]]&amp;"'][code_insee]"</f>
        <v>dossierComplet['C18_CONSTLT_FSAL'][code_insee]</v>
      </c>
    </row>
    <row r="1249" spans="2:6" hidden="1">
      <c r="B1249" t="s">
        <v>4687</v>
      </c>
      <c r="C1249" t="s">
        <v>4688</v>
      </c>
      <c r="D1249" t="s">
        <v>4689</v>
      </c>
      <c r="E1249" t="s">
        <v>1024</v>
      </c>
      <c r="F1249" s="11" t="str">
        <f>"dossierComplet['"&amp;meta_dossier_complet[[#This Row],[COD_VAR]]&amp;"'][code_insee]"</f>
        <v>dossierComplet['C18_CTSLT_FSAL'][code_insee]</v>
      </c>
    </row>
    <row r="1250" spans="2:6" hidden="1">
      <c r="B1250" t="s">
        <v>4690</v>
      </c>
      <c r="C1250" t="s">
        <v>4691</v>
      </c>
      <c r="D1250" t="s">
        <v>4692</v>
      </c>
      <c r="E1250" t="s">
        <v>1024</v>
      </c>
      <c r="F1250" s="11" t="str">
        <f>"dossierComplet['"&amp;meta_dossier_complet[[#This Row],[COD_VAR]]&amp;"'][code_insee]"</f>
        <v>dossierComplet['C18_APESASLT_FSAL'][code_insee]</v>
      </c>
    </row>
    <row r="1251" spans="2:6" hidden="1">
      <c r="B1251" t="s">
        <v>4693</v>
      </c>
      <c r="C1251" t="s">
        <v>4694</v>
      </c>
      <c r="D1251" t="s">
        <v>4695</v>
      </c>
      <c r="E1251" t="s">
        <v>1024</v>
      </c>
      <c r="F1251" s="11" t="str">
        <f>"dossierComplet['"&amp;meta_dossier_complet[[#This Row],[COD_VAR]]&amp;"'][code_insee]"</f>
        <v>dossierComplet['C18_AGRILT_NSAL'][code_insee]</v>
      </c>
    </row>
    <row r="1252" spans="2:6" hidden="1">
      <c r="B1252" t="s">
        <v>4696</v>
      </c>
      <c r="C1252" t="s">
        <v>4697</v>
      </c>
      <c r="D1252" t="s">
        <v>4698</v>
      </c>
      <c r="E1252" t="s">
        <v>1024</v>
      </c>
      <c r="F1252" s="11" t="str">
        <f>"dossierComplet['"&amp;meta_dossier_complet[[#This Row],[COD_VAR]]&amp;"'][code_insee]"</f>
        <v>dossierComplet['C18_INDUSLT_NSAL'][code_insee]</v>
      </c>
    </row>
    <row r="1253" spans="2:6" hidden="1">
      <c r="B1253" t="s">
        <v>4699</v>
      </c>
      <c r="C1253" t="s">
        <v>4700</v>
      </c>
      <c r="D1253" t="s">
        <v>4701</v>
      </c>
      <c r="E1253" t="s">
        <v>1024</v>
      </c>
      <c r="F1253" s="11" t="str">
        <f>"dossierComplet['"&amp;meta_dossier_complet[[#This Row],[COD_VAR]]&amp;"'][code_insee]"</f>
        <v>dossierComplet['C18_CONSTLT_NSAL'][code_insee]</v>
      </c>
    </row>
    <row r="1254" spans="2:6" hidden="1">
      <c r="B1254" t="s">
        <v>4702</v>
      </c>
      <c r="C1254" t="s">
        <v>4703</v>
      </c>
      <c r="D1254" t="s">
        <v>4704</v>
      </c>
      <c r="E1254" t="s">
        <v>1024</v>
      </c>
      <c r="F1254" s="11" t="str">
        <f>"dossierComplet['"&amp;meta_dossier_complet[[#This Row],[COD_VAR]]&amp;"'][code_insee]"</f>
        <v>dossierComplet['C18_CTSLT_NSAL'][code_insee]</v>
      </c>
    </row>
    <row r="1255" spans="2:6" hidden="1">
      <c r="B1255" t="s">
        <v>4705</v>
      </c>
      <c r="C1255" t="s">
        <v>4706</v>
      </c>
      <c r="D1255" t="s">
        <v>4707</v>
      </c>
      <c r="E1255" t="s">
        <v>1024</v>
      </c>
      <c r="F1255" s="11" t="str">
        <f>"dossierComplet['"&amp;meta_dossier_complet[[#This Row],[COD_VAR]]&amp;"'][code_insee]"</f>
        <v>dossierComplet['C18_APESASLT_NSAL'][code_insee]</v>
      </c>
    </row>
    <row r="1256" spans="2:6" hidden="1">
      <c r="B1256" t="s">
        <v>4708</v>
      </c>
      <c r="C1256" t="s">
        <v>4709</v>
      </c>
      <c r="D1256" t="s">
        <v>4710</v>
      </c>
      <c r="E1256" t="s">
        <v>1024</v>
      </c>
      <c r="F1256" s="11" t="str">
        <f>"dossierComplet['"&amp;meta_dossier_complet[[#This Row],[COD_VAR]]&amp;"'][code_insee]"</f>
        <v>dossierComplet['C18_AGRILT_FNSAL'][code_insee]</v>
      </c>
    </row>
    <row r="1257" spans="2:6" hidden="1">
      <c r="B1257" t="s">
        <v>4711</v>
      </c>
      <c r="C1257" t="s">
        <v>4712</v>
      </c>
      <c r="D1257" t="s">
        <v>4713</v>
      </c>
      <c r="E1257" t="s">
        <v>1024</v>
      </c>
      <c r="F1257" s="11" t="str">
        <f>"dossierComplet['"&amp;meta_dossier_complet[[#This Row],[COD_VAR]]&amp;"'][code_insee]"</f>
        <v>dossierComplet['C18_INDUSLT_FNSAL'][code_insee]</v>
      </c>
    </row>
    <row r="1258" spans="2:6" hidden="1">
      <c r="B1258" t="s">
        <v>4714</v>
      </c>
      <c r="C1258" t="s">
        <v>4715</v>
      </c>
      <c r="D1258" t="s">
        <v>4716</v>
      </c>
      <c r="E1258" t="s">
        <v>1024</v>
      </c>
      <c r="F1258" s="11" t="str">
        <f>"dossierComplet['"&amp;meta_dossier_complet[[#This Row],[COD_VAR]]&amp;"'][code_insee]"</f>
        <v>dossierComplet['C18_CONSTLT_FNSAL'][code_insee]</v>
      </c>
    </row>
    <row r="1259" spans="2:6" hidden="1">
      <c r="B1259" t="s">
        <v>4717</v>
      </c>
      <c r="C1259" t="s">
        <v>4718</v>
      </c>
      <c r="D1259" t="s">
        <v>4719</v>
      </c>
      <c r="E1259" t="s">
        <v>1024</v>
      </c>
      <c r="F1259" s="11" t="str">
        <f>"dossierComplet['"&amp;meta_dossier_complet[[#This Row],[COD_VAR]]&amp;"'][code_insee]"</f>
        <v>dossierComplet['C18_CTSLT_FNSAL'][code_insee]</v>
      </c>
    </row>
    <row r="1260" spans="2:6" hidden="1">
      <c r="B1260" t="s">
        <v>4720</v>
      </c>
      <c r="C1260" t="s">
        <v>4721</v>
      </c>
      <c r="D1260" t="s">
        <v>4722</v>
      </c>
      <c r="E1260" t="s">
        <v>1024</v>
      </c>
      <c r="F1260" s="11" t="str">
        <f>"dossierComplet['"&amp;meta_dossier_complet[[#This Row],[COD_VAR]]&amp;"'][code_insee]"</f>
        <v>dossierComplet['C18_APESASLT_FNSAL'][code_insee]</v>
      </c>
    </row>
    <row r="1261" spans="2:6" hidden="1">
      <c r="B1261" t="s">
        <v>4723</v>
      </c>
      <c r="C1261" t="s">
        <v>4724</v>
      </c>
      <c r="D1261" t="s">
        <v>4725</v>
      </c>
      <c r="E1261" t="s">
        <v>1024</v>
      </c>
      <c r="F1261" s="11" t="str">
        <f>"dossierComplet['"&amp;meta_dossier_complet[[#This Row],[COD_VAR]]&amp;"'][code_insee]"</f>
        <v>dossierComplet['P13_POP1564'][code_insee]</v>
      </c>
    </row>
    <row r="1262" spans="2:6" hidden="1">
      <c r="B1262" t="s">
        <v>4726</v>
      </c>
      <c r="C1262" t="s">
        <v>4727</v>
      </c>
      <c r="D1262" t="s">
        <v>1565</v>
      </c>
      <c r="E1262" t="s">
        <v>1024</v>
      </c>
      <c r="F1262" s="11" t="str">
        <f>"dossierComplet['"&amp;meta_dossier_complet[[#This Row],[COD_VAR]]&amp;"'][code_insee]"</f>
        <v>dossierComplet['P13_POP1524'][code_insee]</v>
      </c>
    </row>
    <row r="1263" spans="2:6" hidden="1">
      <c r="B1263" t="s">
        <v>4728</v>
      </c>
      <c r="C1263" t="s">
        <v>4729</v>
      </c>
      <c r="D1263" t="s">
        <v>1592</v>
      </c>
      <c r="E1263" t="s">
        <v>1024</v>
      </c>
      <c r="F1263" s="11" t="str">
        <f>"dossierComplet['"&amp;meta_dossier_complet[[#This Row],[COD_VAR]]&amp;"'][code_insee]"</f>
        <v>dossierComplet['P13_POP2554'][code_insee]</v>
      </c>
    </row>
    <row r="1264" spans="2:6" hidden="1">
      <c r="B1264" t="s">
        <v>4730</v>
      </c>
      <c r="C1264" t="s">
        <v>4731</v>
      </c>
      <c r="D1264" t="s">
        <v>4732</v>
      </c>
      <c r="E1264" t="s">
        <v>1024</v>
      </c>
      <c r="F1264" s="11" t="str">
        <f>"dossierComplet['"&amp;meta_dossier_complet[[#This Row],[COD_VAR]]&amp;"'][code_insee]"</f>
        <v>dossierComplet['P13_H1564'][code_insee]</v>
      </c>
    </row>
    <row r="1265" spans="2:6" hidden="1">
      <c r="B1265" t="s">
        <v>4733</v>
      </c>
      <c r="C1265" t="s">
        <v>4734</v>
      </c>
      <c r="D1265" t="s">
        <v>4735</v>
      </c>
      <c r="E1265" t="s">
        <v>1024</v>
      </c>
      <c r="F1265" s="11" t="str">
        <f>"dossierComplet['"&amp;meta_dossier_complet[[#This Row],[COD_VAR]]&amp;"'][code_insee]"</f>
        <v>dossierComplet['P13_H1524'][code_insee]</v>
      </c>
    </row>
    <row r="1266" spans="2:6" hidden="1">
      <c r="B1266" t="s">
        <v>4736</v>
      </c>
      <c r="C1266" t="s">
        <v>4737</v>
      </c>
      <c r="D1266" t="s">
        <v>4738</v>
      </c>
      <c r="E1266" t="s">
        <v>1024</v>
      </c>
      <c r="F1266" s="11" t="str">
        <f>"dossierComplet['"&amp;meta_dossier_complet[[#This Row],[COD_VAR]]&amp;"'][code_insee]"</f>
        <v>dossierComplet['P13_H2554'][code_insee]</v>
      </c>
    </row>
    <row r="1267" spans="2:6" hidden="1">
      <c r="B1267" t="s">
        <v>4739</v>
      </c>
      <c r="C1267" t="s">
        <v>4740</v>
      </c>
      <c r="D1267" t="s">
        <v>4741</v>
      </c>
      <c r="E1267" t="s">
        <v>1024</v>
      </c>
      <c r="F1267" s="11" t="str">
        <f>"dossierComplet['"&amp;meta_dossier_complet[[#This Row],[COD_VAR]]&amp;"'][code_insee]"</f>
        <v>dossierComplet['P13_H5564'][code_insee]</v>
      </c>
    </row>
    <row r="1268" spans="2:6" hidden="1">
      <c r="B1268" t="s">
        <v>4742</v>
      </c>
      <c r="C1268" t="s">
        <v>4743</v>
      </c>
      <c r="D1268" t="s">
        <v>4744</v>
      </c>
      <c r="E1268" t="s">
        <v>1024</v>
      </c>
      <c r="F1268" s="11" t="str">
        <f>"dossierComplet['"&amp;meta_dossier_complet[[#This Row],[COD_VAR]]&amp;"'][code_insee]"</f>
        <v>dossierComplet['P13_F1564'][code_insee]</v>
      </c>
    </row>
    <row r="1269" spans="2:6" hidden="1">
      <c r="B1269" t="s">
        <v>4745</v>
      </c>
      <c r="C1269" t="s">
        <v>4746</v>
      </c>
      <c r="D1269" t="s">
        <v>4747</v>
      </c>
      <c r="E1269" t="s">
        <v>1024</v>
      </c>
      <c r="F1269" s="11" t="str">
        <f>"dossierComplet['"&amp;meta_dossier_complet[[#This Row],[COD_VAR]]&amp;"'][code_insee]"</f>
        <v>dossierComplet['P13_F1524'][code_insee]</v>
      </c>
    </row>
    <row r="1270" spans="2:6" hidden="1">
      <c r="B1270" t="s">
        <v>4748</v>
      </c>
      <c r="C1270" t="s">
        <v>4749</v>
      </c>
      <c r="D1270" t="s">
        <v>4750</v>
      </c>
      <c r="E1270" t="s">
        <v>1024</v>
      </c>
      <c r="F1270" s="11" t="str">
        <f>"dossierComplet['"&amp;meta_dossier_complet[[#This Row],[COD_VAR]]&amp;"'][code_insee]"</f>
        <v>dossierComplet['P13_F2554'][code_insee]</v>
      </c>
    </row>
    <row r="1271" spans="2:6" hidden="1">
      <c r="B1271" t="s">
        <v>4751</v>
      </c>
      <c r="C1271" t="s">
        <v>4752</v>
      </c>
      <c r="D1271" t="s">
        <v>4753</v>
      </c>
      <c r="E1271" t="s">
        <v>1024</v>
      </c>
      <c r="F1271" s="11" t="str">
        <f>"dossierComplet['"&amp;meta_dossier_complet[[#This Row],[COD_VAR]]&amp;"'][code_insee]"</f>
        <v>dossierComplet['P13_F5564'][code_insee]</v>
      </c>
    </row>
    <row r="1272" spans="2:6" hidden="1">
      <c r="B1272" t="s">
        <v>4754</v>
      </c>
      <c r="C1272" t="s">
        <v>4755</v>
      </c>
      <c r="D1272" t="s">
        <v>4756</v>
      </c>
      <c r="E1272" t="s">
        <v>1024</v>
      </c>
      <c r="F1272" s="11" t="str">
        <f>"dossierComplet['"&amp;meta_dossier_complet[[#This Row],[COD_VAR]]&amp;"'][code_insee]"</f>
        <v>dossierComplet['P13_ACT1564'][code_insee]</v>
      </c>
    </row>
    <row r="1273" spans="2:6" hidden="1">
      <c r="B1273" t="s">
        <v>4757</v>
      </c>
      <c r="C1273" t="s">
        <v>4758</v>
      </c>
      <c r="D1273" t="s">
        <v>4759</v>
      </c>
      <c r="E1273" t="s">
        <v>1024</v>
      </c>
      <c r="F1273" s="11" t="str">
        <f>"dossierComplet['"&amp;meta_dossier_complet[[#This Row],[COD_VAR]]&amp;"'][code_insee]"</f>
        <v>dossierComplet['P13_ACT1524'][code_insee]</v>
      </c>
    </row>
    <row r="1274" spans="2:6" hidden="1">
      <c r="B1274" t="s">
        <v>4760</v>
      </c>
      <c r="C1274" t="s">
        <v>4761</v>
      </c>
      <c r="D1274" t="s">
        <v>4762</v>
      </c>
      <c r="E1274" t="s">
        <v>1024</v>
      </c>
      <c r="F1274" s="11" t="str">
        <f>"dossierComplet['"&amp;meta_dossier_complet[[#This Row],[COD_VAR]]&amp;"'][code_insee]"</f>
        <v>dossierComplet['P13_ACT2554'][code_insee]</v>
      </c>
    </row>
    <row r="1275" spans="2:6" hidden="1">
      <c r="B1275" t="s">
        <v>4763</v>
      </c>
      <c r="C1275" t="s">
        <v>4764</v>
      </c>
      <c r="D1275" t="s">
        <v>4765</v>
      </c>
      <c r="E1275" t="s">
        <v>1024</v>
      </c>
      <c r="F1275" s="11" t="str">
        <f>"dossierComplet['"&amp;meta_dossier_complet[[#This Row],[COD_VAR]]&amp;"'][code_insee]"</f>
        <v>dossierComplet['P13_ACT5564'][code_insee]</v>
      </c>
    </row>
    <row r="1276" spans="2:6" hidden="1">
      <c r="B1276" t="s">
        <v>4766</v>
      </c>
      <c r="C1276" t="s">
        <v>4767</v>
      </c>
      <c r="D1276" t="s">
        <v>4768</v>
      </c>
      <c r="E1276" t="s">
        <v>1024</v>
      </c>
      <c r="F1276" s="11" t="str">
        <f>"dossierComplet['"&amp;meta_dossier_complet[[#This Row],[COD_VAR]]&amp;"'][code_insee]"</f>
        <v>dossierComplet['P13_HACT1564'][code_insee]</v>
      </c>
    </row>
    <row r="1277" spans="2:6" hidden="1">
      <c r="B1277" t="s">
        <v>4769</v>
      </c>
      <c r="C1277" t="s">
        <v>4770</v>
      </c>
      <c r="D1277" t="s">
        <v>4771</v>
      </c>
      <c r="E1277" t="s">
        <v>1024</v>
      </c>
      <c r="F1277" s="11" t="str">
        <f>"dossierComplet['"&amp;meta_dossier_complet[[#This Row],[COD_VAR]]&amp;"'][code_insee]"</f>
        <v>dossierComplet['P13_HACT1524'][code_insee]</v>
      </c>
    </row>
    <row r="1278" spans="2:6" hidden="1">
      <c r="B1278" t="s">
        <v>4772</v>
      </c>
      <c r="C1278" t="s">
        <v>4773</v>
      </c>
      <c r="D1278" t="s">
        <v>4774</v>
      </c>
      <c r="E1278" t="s">
        <v>1024</v>
      </c>
      <c r="F1278" s="11" t="str">
        <f>"dossierComplet['"&amp;meta_dossier_complet[[#This Row],[COD_VAR]]&amp;"'][code_insee]"</f>
        <v>dossierComplet['P13_HACT2554'][code_insee]</v>
      </c>
    </row>
    <row r="1279" spans="2:6" hidden="1">
      <c r="B1279" t="s">
        <v>4775</v>
      </c>
      <c r="C1279" t="s">
        <v>4776</v>
      </c>
      <c r="D1279" t="s">
        <v>4777</v>
      </c>
      <c r="E1279" t="s">
        <v>1024</v>
      </c>
      <c r="F1279" s="11" t="str">
        <f>"dossierComplet['"&amp;meta_dossier_complet[[#This Row],[COD_VAR]]&amp;"'][code_insee]"</f>
        <v>dossierComplet['P13_HACT5564'][code_insee]</v>
      </c>
    </row>
    <row r="1280" spans="2:6" hidden="1">
      <c r="B1280" t="s">
        <v>4778</v>
      </c>
      <c r="C1280" t="s">
        <v>4779</v>
      </c>
      <c r="D1280" t="s">
        <v>4780</v>
      </c>
      <c r="E1280" t="s">
        <v>1024</v>
      </c>
      <c r="F1280" s="11" t="str">
        <f>"dossierComplet['"&amp;meta_dossier_complet[[#This Row],[COD_VAR]]&amp;"'][code_insee]"</f>
        <v>dossierComplet['P13_FACT1564'][code_insee]</v>
      </c>
    </row>
    <row r="1281" spans="2:6" hidden="1">
      <c r="B1281" t="s">
        <v>4781</v>
      </c>
      <c r="C1281" t="s">
        <v>4782</v>
      </c>
      <c r="D1281" t="s">
        <v>4783</v>
      </c>
      <c r="E1281" t="s">
        <v>1024</v>
      </c>
      <c r="F1281" s="11" t="str">
        <f>"dossierComplet['"&amp;meta_dossier_complet[[#This Row],[COD_VAR]]&amp;"'][code_insee]"</f>
        <v>dossierComplet['P13_FACT1524'][code_insee]</v>
      </c>
    </row>
    <row r="1282" spans="2:6" hidden="1">
      <c r="B1282" t="s">
        <v>4784</v>
      </c>
      <c r="C1282" t="s">
        <v>4785</v>
      </c>
      <c r="D1282" t="s">
        <v>4786</v>
      </c>
      <c r="E1282" t="s">
        <v>1024</v>
      </c>
      <c r="F1282" s="11" t="str">
        <f>"dossierComplet['"&amp;meta_dossier_complet[[#This Row],[COD_VAR]]&amp;"'][code_insee]"</f>
        <v>dossierComplet['P13_FACT2554'][code_insee]</v>
      </c>
    </row>
    <row r="1283" spans="2:6" hidden="1">
      <c r="B1283" t="s">
        <v>4787</v>
      </c>
      <c r="C1283" t="s">
        <v>4788</v>
      </c>
      <c r="D1283" t="s">
        <v>4789</v>
      </c>
      <c r="E1283" t="s">
        <v>1024</v>
      </c>
      <c r="F1283" s="11" t="str">
        <f>"dossierComplet['"&amp;meta_dossier_complet[[#This Row],[COD_VAR]]&amp;"'][code_insee]"</f>
        <v>dossierComplet['P13_FACT5564'][code_insee]</v>
      </c>
    </row>
    <row r="1284" spans="2:6" hidden="1">
      <c r="B1284" t="s">
        <v>4790</v>
      </c>
      <c r="C1284" t="s">
        <v>4791</v>
      </c>
      <c r="D1284" t="s">
        <v>4792</v>
      </c>
      <c r="E1284" t="s">
        <v>1024</v>
      </c>
      <c r="F1284" s="11" t="str">
        <f>"dossierComplet['"&amp;meta_dossier_complet[[#This Row],[COD_VAR]]&amp;"'][code_insee]"</f>
        <v>dossierComplet['P13_ACTOCC1564'][code_insee]</v>
      </c>
    </row>
    <row r="1285" spans="2:6" hidden="1">
      <c r="B1285" t="s">
        <v>4793</v>
      </c>
      <c r="C1285" t="s">
        <v>4794</v>
      </c>
      <c r="D1285" t="s">
        <v>4795</v>
      </c>
      <c r="E1285" t="s">
        <v>1024</v>
      </c>
      <c r="F1285" s="11" t="str">
        <f>"dossierComplet['"&amp;meta_dossier_complet[[#This Row],[COD_VAR]]&amp;"'][code_insee]"</f>
        <v>dossierComplet['P13_ACTOCC1524'][code_insee]</v>
      </c>
    </row>
    <row r="1286" spans="2:6" hidden="1">
      <c r="B1286" t="s">
        <v>4796</v>
      </c>
      <c r="C1286" t="s">
        <v>4797</v>
      </c>
      <c r="D1286" t="s">
        <v>4798</v>
      </c>
      <c r="E1286" t="s">
        <v>1024</v>
      </c>
      <c r="F1286" s="11" t="str">
        <f>"dossierComplet['"&amp;meta_dossier_complet[[#This Row],[COD_VAR]]&amp;"'][code_insee]"</f>
        <v>dossierComplet['P13_ACTOCC2554'][code_insee]</v>
      </c>
    </row>
    <row r="1287" spans="2:6" hidden="1">
      <c r="B1287" t="s">
        <v>4799</v>
      </c>
      <c r="C1287" t="s">
        <v>4800</v>
      </c>
      <c r="D1287" t="s">
        <v>4801</v>
      </c>
      <c r="E1287" t="s">
        <v>1024</v>
      </c>
      <c r="F1287" s="11" t="str">
        <f>"dossierComplet['"&amp;meta_dossier_complet[[#This Row],[COD_VAR]]&amp;"'][code_insee]"</f>
        <v>dossierComplet['P13_ACTOCC5564'][code_insee]</v>
      </c>
    </row>
    <row r="1288" spans="2:6" hidden="1">
      <c r="B1288" t="s">
        <v>4802</v>
      </c>
      <c r="C1288" t="s">
        <v>4803</v>
      </c>
      <c r="D1288" t="s">
        <v>4804</v>
      </c>
      <c r="E1288" t="s">
        <v>1024</v>
      </c>
      <c r="F1288" s="11" t="str">
        <f>"dossierComplet['"&amp;meta_dossier_complet[[#This Row],[COD_VAR]]&amp;"'][code_insee]"</f>
        <v>dossierComplet['P13_HACTOCC1564'][code_insee]</v>
      </c>
    </row>
    <row r="1289" spans="2:6" hidden="1">
      <c r="B1289" t="s">
        <v>4805</v>
      </c>
      <c r="C1289" t="s">
        <v>4806</v>
      </c>
      <c r="D1289" t="s">
        <v>4807</v>
      </c>
      <c r="E1289" t="s">
        <v>1024</v>
      </c>
      <c r="F1289" s="11" t="str">
        <f>"dossierComplet['"&amp;meta_dossier_complet[[#This Row],[COD_VAR]]&amp;"'][code_insee]"</f>
        <v>dossierComplet['P13_HACTOCC1524'][code_insee]</v>
      </c>
    </row>
    <row r="1290" spans="2:6" hidden="1">
      <c r="B1290" t="s">
        <v>4808</v>
      </c>
      <c r="C1290" t="s">
        <v>4809</v>
      </c>
      <c r="D1290" t="s">
        <v>4810</v>
      </c>
      <c r="E1290" t="s">
        <v>1024</v>
      </c>
      <c r="F1290" s="11" t="str">
        <f>"dossierComplet['"&amp;meta_dossier_complet[[#This Row],[COD_VAR]]&amp;"'][code_insee]"</f>
        <v>dossierComplet['P13_HACTOCC2554'][code_insee]</v>
      </c>
    </row>
    <row r="1291" spans="2:6" hidden="1">
      <c r="B1291" t="s">
        <v>4811</v>
      </c>
      <c r="C1291" t="s">
        <v>4812</v>
      </c>
      <c r="D1291" t="s">
        <v>4813</v>
      </c>
      <c r="E1291" t="s">
        <v>1024</v>
      </c>
      <c r="F1291" s="11" t="str">
        <f>"dossierComplet['"&amp;meta_dossier_complet[[#This Row],[COD_VAR]]&amp;"'][code_insee]"</f>
        <v>dossierComplet['P13_HACTOCC5564'][code_insee]</v>
      </c>
    </row>
    <row r="1292" spans="2:6" hidden="1">
      <c r="B1292" t="s">
        <v>4814</v>
      </c>
      <c r="C1292" t="s">
        <v>4815</v>
      </c>
      <c r="D1292" t="s">
        <v>4816</v>
      </c>
      <c r="E1292" t="s">
        <v>1024</v>
      </c>
      <c r="F1292" s="11" t="str">
        <f>"dossierComplet['"&amp;meta_dossier_complet[[#This Row],[COD_VAR]]&amp;"'][code_insee]"</f>
        <v>dossierComplet['P13_FACTOCC1564'][code_insee]</v>
      </c>
    </row>
    <row r="1293" spans="2:6" hidden="1">
      <c r="B1293" t="s">
        <v>4817</v>
      </c>
      <c r="C1293" t="s">
        <v>4818</v>
      </c>
      <c r="D1293" t="s">
        <v>4819</v>
      </c>
      <c r="E1293" t="s">
        <v>1024</v>
      </c>
      <c r="F1293" s="11" t="str">
        <f>"dossierComplet['"&amp;meta_dossier_complet[[#This Row],[COD_VAR]]&amp;"'][code_insee]"</f>
        <v>dossierComplet['P13_FACTOCC1524'][code_insee]</v>
      </c>
    </row>
    <row r="1294" spans="2:6" hidden="1">
      <c r="B1294" t="s">
        <v>4820</v>
      </c>
      <c r="C1294" t="s">
        <v>4821</v>
      </c>
      <c r="D1294" t="s">
        <v>4822</v>
      </c>
      <c r="E1294" t="s">
        <v>1024</v>
      </c>
      <c r="F1294" s="11" t="str">
        <f>"dossierComplet['"&amp;meta_dossier_complet[[#This Row],[COD_VAR]]&amp;"'][code_insee]"</f>
        <v>dossierComplet['P13_FACTOCC2554'][code_insee]</v>
      </c>
    </row>
    <row r="1295" spans="2:6" hidden="1">
      <c r="B1295" t="s">
        <v>4823</v>
      </c>
      <c r="C1295" t="s">
        <v>4824</v>
      </c>
      <c r="D1295" t="s">
        <v>4825</v>
      </c>
      <c r="E1295" t="s">
        <v>1024</v>
      </c>
      <c r="F1295" s="11" t="str">
        <f>"dossierComplet['"&amp;meta_dossier_complet[[#This Row],[COD_VAR]]&amp;"'][code_insee]"</f>
        <v>dossierComplet['P13_FACTOCC5564'][code_insee]</v>
      </c>
    </row>
    <row r="1296" spans="2:6" hidden="1">
      <c r="B1296" t="s">
        <v>4826</v>
      </c>
      <c r="C1296" t="s">
        <v>4827</v>
      </c>
      <c r="D1296" t="s">
        <v>4828</v>
      </c>
      <c r="E1296" t="s">
        <v>1024</v>
      </c>
      <c r="F1296" s="11" t="str">
        <f>"dossierComplet['"&amp;meta_dossier_complet[[#This Row],[COD_VAR]]&amp;"'][code_insee]"</f>
        <v>dossierComplet['P13_CHOM1564'][code_insee]</v>
      </c>
    </row>
    <row r="1297" spans="2:6" hidden="1">
      <c r="B1297" t="s">
        <v>4829</v>
      </c>
      <c r="C1297" t="s">
        <v>4830</v>
      </c>
      <c r="D1297" t="s">
        <v>4831</v>
      </c>
      <c r="E1297" t="s">
        <v>1024</v>
      </c>
      <c r="F1297" s="11" t="str">
        <f>"dossierComplet['"&amp;meta_dossier_complet[[#This Row],[COD_VAR]]&amp;"'][code_insee]"</f>
        <v>dossierComplet['P13_HCHOM1564'][code_insee]</v>
      </c>
    </row>
    <row r="1298" spans="2:6" hidden="1">
      <c r="B1298" t="s">
        <v>4832</v>
      </c>
      <c r="C1298" t="s">
        <v>4833</v>
      </c>
      <c r="D1298" t="s">
        <v>4834</v>
      </c>
      <c r="E1298" t="s">
        <v>1024</v>
      </c>
      <c r="F1298" s="11" t="str">
        <f>"dossierComplet['"&amp;meta_dossier_complet[[#This Row],[COD_VAR]]&amp;"'][code_insee]"</f>
        <v>dossierComplet['P13_HCHOM1524'][code_insee]</v>
      </c>
    </row>
    <row r="1299" spans="2:6" hidden="1">
      <c r="B1299" t="s">
        <v>4835</v>
      </c>
      <c r="C1299" t="s">
        <v>4836</v>
      </c>
      <c r="D1299" t="s">
        <v>4837</v>
      </c>
      <c r="E1299" t="s">
        <v>1024</v>
      </c>
      <c r="F1299" s="11" t="str">
        <f>"dossierComplet['"&amp;meta_dossier_complet[[#This Row],[COD_VAR]]&amp;"'][code_insee]"</f>
        <v>dossierComplet['P13_HCHOM2554'][code_insee]</v>
      </c>
    </row>
    <row r="1300" spans="2:6" hidden="1">
      <c r="B1300" t="s">
        <v>4838</v>
      </c>
      <c r="C1300" t="s">
        <v>4839</v>
      </c>
      <c r="D1300" t="s">
        <v>4840</v>
      </c>
      <c r="E1300" t="s">
        <v>1024</v>
      </c>
      <c r="F1300" s="11" t="str">
        <f>"dossierComplet['"&amp;meta_dossier_complet[[#This Row],[COD_VAR]]&amp;"'][code_insee]"</f>
        <v>dossierComplet['P13_HCHOM5564'][code_insee]</v>
      </c>
    </row>
    <row r="1301" spans="2:6" hidden="1">
      <c r="B1301" t="s">
        <v>4841</v>
      </c>
      <c r="C1301" t="s">
        <v>4842</v>
      </c>
      <c r="D1301" t="s">
        <v>4843</v>
      </c>
      <c r="E1301" t="s">
        <v>1024</v>
      </c>
      <c r="F1301" s="11" t="str">
        <f>"dossierComplet['"&amp;meta_dossier_complet[[#This Row],[COD_VAR]]&amp;"'][code_insee]"</f>
        <v>dossierComplet['P13_FCHOM1564'][code_insee]</v>
      </c>
    </row>
    <row r="1302" spans="2:6" hidden="1">
      <c r="B1302" t="s">
        <v>4844</v>
      </c>
      <c r="C1302" t="s">
        <v>4845</v>
      </c>
      <c r="D1302" t="s">
        <v>4846</v>
      </c>
      <c r="E1302" t="s">
        <v>1024</v>
      </c>
      <c r="F1302" s="11" t="str">
        <f>"dossierComplet['"&amp;meta_dossier_complet[[#This Row],[COD_VAR]]&amp;"'][code_insee]"</f>
        <v>dossierComplet['P13_FCHOM1524'][code_insee]</v>
      </c>
    </row>
    <row r="1303" spans="2:6" hidden="1">
      <c r="B1303" t="s">
        <v>4847</v>
      </c>
      <c r="C1303" t="s">
        <v>4848</v>
      </c>
      <c r="D1303" t="s">
        <v>4849</v>
      </c>
      <c r="E1303" t="s">
        <v>1024</v>
      </c>
      <c r="F1303" s="11" t="str">
        <f>"dossierComplet['"&amp;meta_dossier_complet[[#This Row],[COD_VAR]]&amp;"'][code_insee]"</f>
        <v>dossierComplet['P13_FCHOM2554'][code_insee]</v>
      </c>
    </row>
    <row r="1304" spans="2:6" hidden="1">
      <c r="B1304" t="s">
        <v>4850</v>
      </c>
      <c r="C1304" t="s">
        <v>4851</v>
      </c>
      <c r="D1304" t="s">
        <v>4852</v>
      </c>
      <c r="E1304" t="s">
        <v>1024</v>
      </c>
      <c r="F1304" s="11" t="str">
        <f>"dossierComplet['"&amp;meta_dossier_complet[[#This Row],[COD_VAR]]&amp;"'][code_insee]"</f>
        <v>dossierComplet['P13_FCHOM5564'][code_insee]</v>
      </c>
    </row>
    <row r="1305" spans="2:6" hidden="1">
      <c r="B1305" t="s">
        <v>4853</v>
      </c>
      <c r="C1305" t="s">
        <v>4854</v>
      </c>
      <c r="D1305" t="s">
        <v>4855</v>
      </c>
      <c r="E1305" t="s">
        <v>1024</v>
      </c>
      <c r="F1305" s="11" t="str">
        <f>"dossierComplet['"&amp;meta_dossier_complet[[#This Row],[COD_VAR]]&amp;"'][code_insee]"</f>
        <v>dossierComplet['P13_INACT1564'][code_insee]</v>
      </c>
    </row>
    <row r="1306" spans="2:6" hidden="1">
      <c r="B1306" t="s">
        <v>4856</v>
      </c>
      <c r="C1306" t="s">
        <v>4857</v>
      </c>
      <c r="D1306" t="s">
        <v>4858</v>
      </c>
      <c r="E1306" t="s">
        <v>1024</v>
      </c>
      <c r="F1306" s="11" t="str">
        <f>"dossierComplet['"&amp;meta_dossier_complet[[#This Row],[COD_VAR]]&amp;"'][code_insee]"</f>
        <v>dossierComplet['P13_ETUD1564'][code_insee]</v>
      </c>
    </row>
    <row r="1307" spans="2:6" hidden="1">
      <c r="B1307" t="s">
        <v>4859</v>
      </c>
      <c r="C1307" t="s">
        <v>4860</v>
      </c>
      <c r="D1307" t="s">
        <v>4861</v>
      </c>
      <c r="E1307" t="s">
        <v>1024</v>
      </c>
      <c r="F1307" s="11" t="str">
        <f>"dossierComplet['"&amp;meta_dossier_complet[[#This Row],[COD_VAR]]&amp;"'][code_insee]"</f>
        <v>dossierComplet['P13_RETR1564'][code_insee]</v>
      </c>
    </row>
    <row r="1308" spans="2:6" hidden="1">
      <c r="B1308" t="s">
        <v>4862</v>
      </c>
      <c r="C1308" t="s">
        <v>4863</v>
      </c>
      <c r="D1308" t="s">
        <v>4864</v>
      </c>
      <c r="E1308" t="s">
        <v>1024</v>
      </c>
      <c r="F1308" s="11" t="str">
        <f>"dossierComplet['"&amp;meta_dossier_complet[[#This Row],[COD_VAR]]&amp;"'][code_insee]"</f>
        <v>dossierComplet['P13_AINACT1564'][code_insee]</v>
      </c>
    </row>
    <row r="1309" spans="2:6" hidden="1">
      <c r="B1309" t="s">
        <v>4865</v>
      </c>
      <c r="C1309" t="s">
        <v>4866</v>
      </c>
      <c r="D1309" t="s">
        <v>4756</v>
      </c>
      <c r="E1309" t="s">
        <v>1024</v>
      </c>
      <c r="F1309" s="11" t="str">
        <f>"dossierComplet['"&amp;meta_dossier_complet[[#This Row],[COD_VAR]]&amp;"'][code_insee]"</f>
        <v>dossierComplet['C13_ACT1564'][code_insee]</v>
      </c>
    </row>
    <row r="1310" spans="2:6" hidden="1">
      <c r="B1310" t="s">
        <v>4867</v>
      </c>
      <c r="C1310" t="s">
        <v>4868</v>
      </c>
      <c r="D1310" t="s">
        <v>4869</v>
      </c>
      <c r="E1310" t="s">
        <v>1024</v>
      </c>
      <c r="F1310" s="11" t="str">
        <f>"dossierComplet['"&amp;meta_dossier_complet[[#This Row],[COD_VAR]]&amp;"'][code_insee]"</f>
        <v>dossierComplet['C13_ACT1564_CS1'][code_insee]</v>
      </c>
    </row>
    <row r="1311" spans="2:6" hidden="1">
      <c r="B1311" t="s">
        <v>4870</v>
      </c>
      <c r="C1311" t="s">
        <v>4871</v>
      </c>
      <c r="D1311" t="s">
        <v>4872</v>
      </c>
      <c r="E1311" t="s">
        <v>1024</v>
      </c>
      <c r="F1311" s="11" t="str">
        <f>"dossierComplet['"&amp;meta_dossier_complet[[#This Row],[COD_VAR]]&amp;"'][code_insee]"</f>
        <v>dossierComplet['C13_ACT1564_CS2'][code_insee]</v>
      </c>
    </row>
    <row r="1312" spans="2:6" hidden="1">
      <c r="B1312" t="s">
        <v>4873</v>
      </c>
      <c r="C1312" t="s">
        <v>4874</v>
      </c>
      <c r="D1312" t="s">
        <v>4875</v>
      </c>
      <c r="E1312" t="s">
        <v>1024</v>
      </c>
      <c r="F1312" s="11" t="str">
        <f>"dossierComplet['"&amp;meta_dossier_complet[[#This Row],[COD_VAR]]&amp;"'][code_insee]"</f>
        <v>dossierComplet['C13_ACT1564_CS3'][code_insee]</v>
      </c>
    </row>
    <row r="1313" spans="2:6" hidden="1">
      <c r="B1313" t="s">
        <v>4876</v>
      </c>
      <c r="C1313" t="s">
        <v>4877</v>
      </c>
      <c r="D1313" t="s">
        <v>4878</v>
      </c>
      <c r="E1313" t="s">
        <v>1024</v>
      </c>
      <c r="F1313" s="11" t="str">
        <f>"dossierComplet['"&amp;meta_dossier_complet[[#This Row],[COD_VAR]]&amp;"'][code_insee]"</f>
        <v>dossierComplet['C13_ACT1564_CS4'][code_insee]</v>
      </c>
    </row>
    <row r="1314" spans="2:6" hidden="1">
      <c r="B1314" t="s">
        <v>4879</v>
      </c>
      <c r="C1314" t="s">
        <v>4880</v>
      </c>
      <c r="D1314" t="s">
        <v>4881</v>
      </c>
      <c r="E1314" t="s">
        <v>1024</v>
      </c>
      <c r="F1314" s="11" t="str">
        <f>"dossierComplet['"&amp;meta_dossier_complet[[#This Row],[COD_VAR]]&amp;"'][code_insee]"</f>
        <v>dossierComplet['C13_ACT1564_CS5'][code_insee]</v>
      </c>
    </row>
    <row r="1315" spans="2:6" hidden="1">
      <c r="B1315" t="s">
        <v>4882</v>
      </c>
      <c r="C1315" t="s">
        <v>4883</v>
      </c>
      <c r="D1315" t="s">
        <v>4884</v>
      </c>
      <c r="E1315" t="s">
        <v>1024</v>
      </c>
      <c r="F1315" s="11" t="str">
        <f>"dossierComplet['"&amp;meta_dossier_complet[[#This Row],[COD_VAR]]&amp;"'][code_insee]"</f>
        <v>dossierComplet['C13_ACT1564_CS6'][code_insee]</v>
      </c>
    </row>
    <row r="1316" spans="2:6" hidden="1">
      <c r="B1316" t="s">
        <v>4885</v>
      </c>
      <c r="C1316" t="s">
        <v>4886</v>
      </c>
      <c r="D1316" t="s">
        <v>4792</v>
      </c>
      <c r="E1316" t="s">
        <v>1024</v>
      </c>
      <c r="F1316" s="11" t="str">
        <f>"dossierComplet['"&amp;meta_dossier_complet[[#This Row],[COD_VAR]]&amp;"'][code_insee]"</f>
        <v>dossierComplet['C13_ACTOCC1564'][code_insee]</v>
      </c>
    </row>
    <row r="1317" spans="2:6" hidden="1">
      <c r="B1317" t="s">
        <v>4887</v>
      </c>
      <c r="C1317" t="s">
        <v>4888</v>
      </c>
      <c r="D1317" t="s">
        <v>4889</v>
      </c>
      <c r="E1317" t="s">
        <v>1024</v>
      </c>
      <c r="F1317" s="11" t="str">
        <f>"dossierComplet['"&amp;meta_dossier_complet[[#This Row],[COD_VAR]]&amp;"'][code_insee]"</f>
        <v>dossierComplet['C13_ACTOCC1564_CS1'][code_insee]</v>
      </c>
    </row>
    <row r="1318" spans="2:6" hidden="1">
      <c r="B1318" t="s">
        <v>4890</v>
      </c>
      <c r="C1318" t="s">
        <v>4891</v>
      </c>
      <c r="D1318" t="s">
        <v>4892</v>
      </c>
      <c r="E1318" t="s">
        <v>1024</v>
      </c>
      <c r="F1318" s="11" t="str">
        <f>"dossierComplet['"&amp;meta_dossier_complet[[#This Row],[COD_VAR]]&amp;"'][code_insee]"</f>
        <v>dossierComplet['C13_ACTOCC1564_CS2'][code_insee]</v>
      </c>
    </row>
    <row r="1319" spans="2:6" hidden="1">
      <c r="B1319" t="s">
        <v>4893</v>
      </c>
      <c r="C1319" t="s">
        <v>4894</v>
      </c>
      <c r="D1319" t="s">
        <v>4895</v>
      </c>
      <c r="E1319" t="s">
        <v>1024</v>
      </c>
      <c r="F1319" s="11" t="str">
        <f>"dossierComplet['"&amp;meta_dossier_complet[[#This Row],[COD_VAR]]&amp;"'][code_insee]"</f>
        <v>dossierComplet['C13_ACTOCC1564_CS3'][code_insee]</v>
      </c>
    </row>
    <row r="1320" spans="2:6" hidden="1">
      <c r="B1320" t="s">
        <v>4896</v>
      </c>
      <c r="C1320" t="s">
        <v>4897</v>
      </c>
      <c r="D1320" t="s">
        <v>4898</v>
      </c>
      <c r="E1320" t="s">
        <v>1024</v>
      </c>
      <c r="F1320" s="11" t="str">
        <f>"dossierComplet['"&amp;meta_dossier_complet[[#This Row],[COD_VAR]]&amp;"'][code_insee]"</f>
        <v>dossierComplet['C13_ACTOCC1564_CS4'][code_insee]</v>
      </c>
    </row>
    <row r="1321" spans="2:6" hidden="1">
      <c r="B1321" t="s">
        <v>4899</v>
      </c>
      <c r="C1321" t="s">
        <v>4900</v>
      </c>
      <c r="D1321" t="s">
        <v>4901</v>
      </c>
      <c r="E1321" t="s">
        <v>1024</v>
      </c>
      <c r="F1321" s="11" t="str">
        <f>"dossierComplet['"&amp;meta_dossier_complet[[#This Row],[COD_VAR]]&amp;"'][code_insee]"</f>
        <v>dossierComplet['C13_ACTOCC1564_CS5'][code_insee]</v>
      </c>
    </row>
    <row r="1322" spans="2:6" hidden="1">
      <c r="B1322" t="s">
        <v>4902</v>
      </c>
      <c r="C1322" t="s">
        <v>4903</v>
      </c>
      <c r="D1322" t="s">
        <v>4904</v>
      </c>
      <c r="E1322" t="s">
        <v>1024</v>
      </c>
      <c r="F1322" s="11" t="str">
        <f>"dossierComplet['"&amp;meta_dossier_complet[[#This Row],[COD_VAR]]&amp;"'][code_insee]"</f>
        <v>dossierComplet['C13_ACTOCC1564_CS6'][code_insee]</v>
      </c>
    </row>
    <row r="1323" spans="2:6" hidden="1">
      <c r="B1323" t="s">
        <v>4905</v>
      </c>
      <c r="C1323" t="s">
        <v>4906</v>
      </c>
      <c r="D1323" t="s">
        <v>4907</v>
      </c>
      <c r="E1323" t="s">
        <v>1024</v>
      </c>
      <c r="F1323" s="11" t="str">
        <f>"dossierComplet['"&amp;meta_dossier_complet[[#This Row],[COD_VAR]]&amp;"'][code_insee]"</f>
        <v>dossierComplet['P13_EMPLT'][code_insee]</v>
      </c>
    </row>
    <row r="1324" spans="2:6" hidden="1">
      <c r="B1324" t="s">
        <v>4908</v>
      </c>
      <c r="C1324" t="s">
        <v>4909</v>
      </c>
      <c r="D1324" t="s">
        <v>4910</v>
      </c>
      <c r="E1324" t="s">
        <v>1024</v>
      </c>
      <c r="F1324" s="11" t="str">
        <f>"dossierComplet['"&amp;meta_dossier_complet[[#This Row],[COD_VAR]]&amp;"'][code_insee]"</f>
        <v>dossierComplet['P13_ACTOCC'][code_insee]</v>
      </c>
    </row>
    <row r="1325" spans="2:6" hidden="1">
      <c r="B1325" t="s">
        <v>4911</v>
      </c>
      <c r="C1325" t="s">
        <v>4912</v>
      </c>
      <c r="D1325" t="s">
        <v>4913</v>
      </c>
      <c r="E1325" t="s">
        <v>1024</v>
      </c>
      <c r="F1325" s="11" t="str">
        <f>"dossierComplet['"&amp;meta_dossier_complet[[#This Row],[COD_VAR]]&amp;"'][code_insee]"</f>
        <v>dossierComplet['P13_ACT15P'][code_insee]</v>
      </c>
    </row>
    <row r="1326" spans="2:6" hidden="1">
      <c r="B1326" t="s">
        <v>4914</v>
      </c>
      <c r="C1326" t="s">
        <v>4915</v>
      </c>
      <c r="D1326" t="s">
        <v>4916</v>
      </c>
      <c r="E1326" t="s">
        <v>1024</v>
      </c>
      <c r="F1326" s="11" t="str">
        <f>"dossierComplet['"&amp;meta_dossier_complet[[#This Row],[COD_VAR]]&amp;"'][code_insee]"</f>
        <v>dossierComplet['P13_EMPLT_SAL'][code_insee]</v>
      </c>
    </row>
    <row r="1327" spans="2:6" hidden="1">
      <c r="B1327" t="s">
        <v>4917</v>
      </c>
      <c r="C1327" t="s">
        <v>4918</v>
      </c>
      <c r="D1327" t="s">
        <v>4919</v>
      </c>
      <c r="E1327" t="s">
        <v>1024</v>
      </c>
      <c r="F1327" s="11" t="str">
        <f>"dossierComplet['"&amp;meta_dossier_complet[[#This Row],[COD_VAR]]&amp;"'][code_insee]"</f>
        <v>dossierComplet['P13_EMPLT_FSAL'][code_insee]</v>
      </c>
    </row>
    <row r="1328" spans="2:6" hidden="1">
      <c r="B1328" t="s">
        <v>4920</v>
      </c>
      <c r="C1328" t="s">
        <v>4921</v>
      </c>
      <c r="D1328" t="s">
        <v>4922</v>
      </c>
      <c r="E1328" t="s">
        <v>1024</v>
      </c>
      <c r="F1328" s="11" t="str">
        <f>"dossierComplet['"&amp;meta_dossier_complet[[#This Row],[COD_VAR]]&amp;"'][code_insee]"</f>
        <v>dossierComplet['P13_EMPLT_SALTP'][code_insee]</v>
      </c>
    </row>
    <row r="1329" spans="2:6" hidden="1">
      <c r="B1329" t="s">
        <v>4923</v>
      </c>
      <c r="C1329" t="s">
        <v>4924</v>
      </c>
      <c r="D1329" t="s">
        <v>4925</v>
      </c>
      <c r="E1329" t="s">
        <v>1024</v>
      </c>
      <c r="F1329" s="11" t="str">
        <f>"dossierComplet['"&amp;meta_dossier_complet[[#This Row],[COD_VAR]]&amp;"'][code_insee]"</f>
        <v>dossierComplet['P13_EMPLT_NSAL'][code_insee]</v>
      </c>
    </row>
    <row r="1330" spans="2:6" hidden="1">
      <c r="B1330" t="s">
        <v>4926</v>
      </c>
      <c r="C1330" t="s">
        <v>4927</v>
      </c>
      <c r="D1330" t="s">
        <v>4928</v>
      </c>
      <c r="E1330" t="s">
        <v>1024</v>
      </c>
      <c r="F1330" s="11" t="str">
        <f>"dossierComplet['"&amp;meta_dossier_complet[[#This Row],[COD_VAR]]&amp;"'][code_insee]"</f>
        <v>dossierComplet['P13_EMPLT_FNSAL'][code_insee]</v>
      </c>
    </row>
    <row r="1331" spans="2:6" hidden="1">
      <c r="B1331" t="s">
        <v>4929</v>
      </c>
      <c r="C1331" t="s">
        <v>4930</v>
      </c>
      <c r="D1331" t="s">
        <v>4931</v>
      </c>
      <c r="E1331" t="s">
        <v>1024</v>
      </c>
      <c r="F1331" s="11" t="str">
        <f>"dossierComplet['"&amp;meta_dossier_complet[[#This Row],[COD_VAR]]&amp;"'][code_insee]"</f>
        <v>dossierComplet['P13_EMPLT_NSALTP'][code_insee]</v>
      </c>
    </row>
    <row r="1332" spans="2:6" hidden="1">
      <c r="B1332" t="s">
        <v>4932</v>
      </c>
      <c r="C1332" t="s">
        <v>4933</v>
      </c>
      <c r="D1332" t="s">
        <v>4907</v>
      </c>
      <c r="E1332" t="s">
        <v>1024</v>
      </c>
      <c r="F1332" s="11" t="str">
        <f>"dossierComplet['"&amp;meta_dossier_complet[[#This Row],[COD_VAR]]&amp;"'][code_insee]"</f>
        <v>dossierComplet['C13_EMPLT'][code_insee]</v>
      </c>
    </row>
    <row r="1333" spans="2:6" hidden="1">
      <c r="B1333" t="s">
        <v>4934</v>
      </c>
      <c r="C1333" t="s">
        <v>4935</v>
      </c>
      <c r="D1333" t="s">
        <v>4936</v>
      </c>
      <c r="E1333" t="s">
        <v>1024</v>
      </c>
      <c r="F1333" s="11" t="str">
        <f>"dossierComplet['"&amp;meta_dossier_complet[[#This Row],[COD_VAR]]&amp;"'][code_insee]"</f>
        <v>dossierComplet['C13_EMPLT_CS1'][code_insee]</v>
      </c>
    </row>
    <row r="1334" spans="2:6" hidden="1">
      <c r="B1334" t="s">
        <v>4937</v>
      </c>
      <c r="C1334" t="s">
        <v>4938</v>
      </c>
      <c r="D1334" t="s">
        <v>4939</v>
      </c>
      <c r="E1334" t="s">
        <v>1024</v>
      </c>
      <c r="F1334" s="11" t="str">
        <f>"dossierComplet['"&amp;meta_dossier_complet[[#This Row],[COD_VAR]]&amp;"'][code_insee]"</f>
        <v>dossierComplet['C13_EMPLT_CS2'][code_insee]</v>
      </c>
    </row>
    <row r="1335" spans="2:6" hidden="1">
      <c r="B1335" t="s">
        <v>4940</v>
      </c>
      <c r="C1335" t="s">
        <v>4941</v>
      </c>
      <c r="D1335" t="s">
        <v>4942</v>
      </c>
      <c r="E1335" t="s">
        <v>1024</v>
      </c>
      <c r="F1335" s="11" t="str">
        <f>"dossierComplet['"&amp;meta_dossier_complet[[#This Row],[COD_VAR]]&amp;"'][code_insee]"</f>
        <v>dossierComplet['C13_EMPLT_CS3'][code_insee]</v>
      </c>
    </row>
    <row r="1336" spans="2:6" hidden="1">
      <c r="B1336" t="s">
        <v>4943</v>
      </c>
      <c r="C1336" t="s">
        <v>4944</v>
      </c>
      <c r="D1336" t="s">
        <v>4945</v>
      </c>
      <c r="E1336" t="s">
        <v>1024</v>
      </c>
      <c r="F1336" s="11" t="str">
        <f>"dossierComplet['"&amp;meta_dossier_complet[[#This Row],[COD_VAR]]&amp;"'][code_insee]"</f>
        <v>dossierComplet['C13_EMPLT_CS4'][code_insee]</v>
      </c>
    </row>
    <row r="1337" spans="2:6" hidden="1">
      <c r="B1337" t="s">
        <v>4946</v>
      </c>
      <c r="C1337" t="s">
        <v>4947</v>
      </c>
      <c r="D1337" t="s">
        <v>4948</v>
      </c>
      <c r="E1337" t="s">
        <v>1024</v>
      </c>
      <c r="F1337" s="11" t="str">
        <f>"dossierComplet['"&amp;meta_dossier_complet[[#This Row],[COD_VAR]]&amp;"'][code_insee]"</f>
        <v>dossierComplet['C13_EMPLT_CS5'][code_insee]</v>
      </c>
    </row>
    <row r="1338" spans="2:6" hidden="1">
      <c r="B1338" t="s">
        <v>4949</v>
      </c>
      <c r="C1338" t="s">
        <v>4950</v>
      </c>
      <c r="D1338" t="s">
        <v>4951</v>
      </c>
      <c r="E1338" t="s">
        <v>1024</v>
      </c>
      <c r="F1338" s="11" t="str">
        <f>"dossierComplet['"&amp;meta_dossier_complet[[#This Row],[COD_VAR]]&amp;"'][code_insee]"</f>
        <v>dossierComplet['C13_EMPLT_CS6'][code_insee]</v>
      </c>
    </row>
    <row r="1339" spans="2:6" hidden="1">
      <c r="B1339" t="s">
        <v>4952</v>
      </c>
      <c r="C1339" t="s">
        <v>4953</v>
      </c>
      <c r="D1339" t="s">
        <v>4954</v>
      </c>
      <c r="E1339" t="s">
        <v>1024</v>
      </c>
      <c r="F1339" s="11" t="str">
        <f>"dossierComplet['"&amp;meta_dossier_complet[[#This Row],[COD_VAR]]&amp;"'][code_insee]"</f>
        <v>dossierComplet['C13_EMPLT_AGRI'][code_insee]</v>
      </c>
    </row>
    <row r="1340" spans="2:6" hidden="1">
      <c r="B1340" t="s">
        <v>4955</v>
      </c>
      <c r="C1340" t="s">
        <v>4956</v>
      </c>
      <c r="D1340" t="s">
        <v>4957</v>
      </c>
      <c r="E1340" t="s">
        <v>1024</v>
      </c>
      <c r="F1340" s="11" t="str">
        <f>"dossierComplet['"&amp;meta_dossier_complet[[#This Row],[COD_VAR]]&amp;"'][code_insee]"</f>
        <v>dossierComplet['C13_EMPLT_INDUS'][code_insee]</v>
      </c>
    </row>
    <row r="1341" spans="2:6" hidden="1">
      <c r="B1341" t="s">
        <v>4958</v>
      </c>
      <c r="C1341" t="s">
        <v>4959</v>
      </c>
      <c r="D1341" t="s">
        <v>4960</v>
      </c>
      <c r="E1341" t="s">
        <v>1024</v>
      </c>
      <c r="F1341" s="11" t="str">
        <f>"dossierComplet['"&amp;meta_dossier_complet[[#This Row],[COD_VAR]]&amp;"'][code_insee]"</f>
        <v>dossierComplet['C13_EMPLT_CONST'][code_insee]</v>
      </c>
    </row>
    <row r="1342" spans="2:6" hidden="1">
      <c r="B1342" t="s">
        <v>4961</v>
      </c>
      <c r="C1342" t="s">
        <v>4962</v>
      </c>
      <c r="D1342" t="s">
        <v>4963</v>
      </c>
      <c r="E1342" t="s">
        <v>1024</v>
      </c>
      <c r="F1342" s="11" t="str">
        <f>"dossierComplet['"&amp;meta_dossier_complet[[#This Row],[COD_VAR]]&amp;"'][code_insee]"</f>
        <v>dossierComplet['C13_EMPLT_CTS'][code_insee]</v>
      </c>
    </row>
    <row r="1343" spans="2:6" hidden="1">
      <c r="B1343" t="s">
        <v>4964</v>
      </c>
      <c r="C1343" t="s">
        <v>4965</v>
      </c>
      <c r="D1343" t="s">
        <v>4966</v>
      </c>
      <c r="E1343" t="s">
        <v>1024</v>
      </c>
      <c r="F1343" s="11" t="str">
        <f>"dossierComplet['"&amp;meta_dossier_complet[[#This Row],[COD_VAR]]&amp;"'][code_insee]"</f>
        <v>dossierComplet['C13_EMPLT_APESAS'][code_insee]</v>
      </c>
    </row>
    <row r="1344" spans="2:6" hidden="1">
      <c r="B1344" t="s">
        <v>4967</v>
      </c>
      <c r="C1344" t="s">
        <v>4968</v>
      </c>
      <c r="D1344" t="s">
        <v>4969</v>
      </c>
      <c r="E1344" t="s">
        <v>1024</v>
      </c>
      <c r="F1344" s="11" t="str">
        <f>"dossierComplet['"&amp;meta_dossier_complet[[#This Row],[COD_VAR]]&amp;"'][code_insee]"</f>
        <v>dossierComplet['C13_EMPLT_F'][code_insee]</v>
      </c>
    </row>
    <row r="1345" spans="2:6" hidden="1">
      <c r="B1345" t="s">
        <v>4970</v>
      </c>
      <c r="C1345" t="s">
        <v>4971</v>
      </c>
      <c r="D1345" t="s">
        <v>4972</v>
      </c>
      <c r="E1345" t="s">
        <v>1024</v>
      </c>
      <c r="F1345" s="11" t="str">
        <f>"dossierComplet['"&amp;meta_dossier_complet[[#This Row],[COD_VAR]]&amp;"'][code_insee]"</f>
        <v>dossierComplet['C13_AGRILT_F'][code_insee]</v>
      </c>
    </row>
    <row r="1346" spans="2:6" hidden="1">
      <c r="B1346" t="s">
        <v>4973</v>
      </c>
      <c r="C1346" t="s">
        <v>4974</v>
      </c>
      <c r="D1346" t="s">
        <v>4975</v>
      </c>
      <c r="E1346" t="s">
        <v>1024</v>
      </c>
      <c r="F1346" s="11" t="str">
        <f>"dossierComplet['"&amp;meta_dossier_complet[[#This Row],[COD_VAR]]&amp;"'][code_insee]"</f>
        <v>dossierComplet['C13_INDUSLT_F'][code_insee]</v>
      </c>
    </row>
    <row r="1347" spans="2:6" hidden="1">
      <c r="B1347" t="s">
        <v>4976</v>
      </c>
      <c r="C1347" t="s">
        <v>4977</v>
      </c>
      <c r="D1347" t="s">
        <v>4978</v>
      </c>
      <c r="E1347" t="s">
        <v>1024</v>
      </c>
      <c r="F1347" s="11" t="str">
        <f>"dossierComplet['"&amp;meta_dossier_complet[[#This Row],[COD_VAR]]&amp;"'][code_insee]"</f>
        <v>dossierComplet['C13_CONSTLT_F'][code_insee]</v>
      </c>
    </row>
    <row r="1348" spans="2:6" hidden="1">
      <c r="B1348" t="s">
        <v>4979</v>
      </c>
      <c r="C1348" t="s">
        <v>4980</v>
      </c>
      <c r="D1348" t="s">
        <v>4981</v>
      </c>
      <c r="E1348" t="s">
        <v>1024</v>
      </c>
      <c r="F1348" s="11" t="str">
        <f>"dossierComplet['"&amp;meta_dossier_complet[[#This Row],[COD_VAR]]&amp;"'][code_insee]"</f>
        <v>dossierComplet['C13_CTSLT_F'][code_insee]</v>
      </c>
    </row>
    <row r="1349" spans="2:6" hidden="1">
      <c r="B1349" t="s">
        <v>4982</v>
      </c>
      <c r="C1349" t="s">
        <v>4983</v>
      </c>
      <c r="D1349" t="s">
        <v>4984</v>
      </c>
      <c r="E1349" t="s">
        <v>1024</v>
      </c>
      <c r="F1349" s="11" t="str">
        <f>"dossierComplet['"&amp;meta_dossier_complet[[#This Row],[COD_VAR]]&amp;"'][code_insee]"</f>
        <v>dossierComplet['C13_APESASLT_F'][code_insee]</v>
      </c>
    </row>
    <row r="1350" spans="2:6" hidden="1">
      <c r="B1350" t="s">
        <v>4985</v>
      </c>
      <c r="C1350" t="s">
        <v>4986</v>
      </c>
      <c r="D1350" t="s">
        <v>4916</v>
      </c>
      <c r="E1350" t="s">
        <v>1024</v>
      </c>
      <c r="F1350" s="11" t="str">
        <f>"dossierComplet['"&amp;meta_dossier_complet[[#This Row],[COD_VAR]]&amp;"'][code_insee]"</f>
        <v>dossierComplet['C13_EMPLT_SAL'][code_insee]</v>
      </c>
    </row>
    <row r="1351" spans="2:6" hidden="1">
      <c r="B1351" t="s">
        <v>4987</v>
      </c>
      <c r="C1351" t="s">
        <v>4988</v>
      </c>
      <c r="D1351" t="s">
        <v>4989</v>
      </c>
      <c r="E1351" t="s">
        <v>1024</v>
      </c>
      <c r="F1351" s="11" t="str">
        <f>"dossierComplet['"&amp;meta_dossier_complet[[#This Row],[COD_VAR]]&amp;"'][code_insee]"</f>
        <v>dossierComplet['C13_AGRILT_SAL'][code_insee]</v>
      </c>
    </row>
    <row r="1352" spans="2:6" hidden="1">
      <c r="B1352" t="s">
        <v>4990</v>
      </c>
      <c r="C1352" t="s">
        <v>4991</v>
      </c>
      <c r="D1352" t="s">
        <v>4992</v>
      </c>
      <c r="E1352" t="s">
        <v>1024</v>
      </c>
      <c r="F1352" s="11" t="str">
        <f>"dossierComplet['"&amp;meta_dossier_complet[[#This Row],[COD_VAR]]&amp;"'][code_insee]"</f>
        <v>dossierComplet['C13_INDUSLT_SAL'][code_insee]</v>
      </c>
    </row>
    <row r="1353" spans="2:6" hidden="1">
      <c r="B1353" t="s">
        <v>4993</v>
      </c>
      <c r="C1353" t="s">
        <v>4994</v>
      </c>
      <c r="D1353" t="s">
        <v>4995</v>
      </c>
      <c r="E1353" t="s">
        <v>1024</v>
      </c>
      <c r="F1353" s="11" t="str">
        <f>"dossierComplet['"&amp;meta_dossier_complet[[#This Row],[COD_VAR]]&amp;"'][code_insee]"</f>
        <v>dossierComplet['C13_CONSTLT_SAL'][code_insee]</v>
      </c>
    </row>
    <row r="1354" spans="2:6" hidden="1">
      <c r="B1354" t="s">
        <v>4996</v>
      </c>
      <c r="C1354" t="s">
        <v>4997</v>
      </c>
      <c r="D1354" t="s">
        <v>4998</v>
      </c>
      <c r="E1354" t="s">
        <v>1024</v>
      </c>
      <c r="F1354" s="11" t="str">
        <f>"dossierComplet['"&amp;meta_dossier_complet[[#This Row],[COD_VAR]]&amp;"'][code_insee]"</f>
        <v>dossierComplet['C13_CTSLT_SAL'][code_insee]</v>
      </c>
    </row>
    <row r="1355" spans="2:6" hidden="1">
      <c r="B1355" t="s">
        <v>4999</v>
      </c>
      <c r="C1355" t="s">
        <v>5000</v>
      </c>
      <c r="D1355" t="s">
        <v>5001</v>
      </c>
      <c r="E1355" t="s">
        <v>1024</v>
      </c>
      <c r="F1355" s="11" t="str">
        <f>"dossierComplet['"&amp;meta_dossier_complet[[#This Row],[COD_VAR]]&amp;"'][code_insee]"</f>
        <v>dossierComplet['C13_APESASLT_SAL'][code_insee]</v>
      </c>
    </row>
    <row r="1356" spans="2:6" hidden="1">
      <c r="B1356" t="s">
        <v>5002</v>
      </c>
      <c r="C1356" t="s">
        <v>5003</v>
      </c>
      <c r="D1356" t="s">
        <v>5004</v>
      </c>
      <c r="E1356" t="s">
        <v>1024</v>
      </c>
      <c r="F1356" s="11" t="str">
        <f>"dossierComplet['"&amp;meta_dossier_complet[[#This Row],[COD_VAR]]&amp;"'][code_insee]"</f>
        <v>dossierComplet['C13_AGRILT_FSAL'][code_insee]</v>
      </c>
    </row>
    <row r="1357" spans="2:6" hidden="1">
      <c r="B1357" t="s">
        <v>5005</v>
      </c>
      <c r="C1357" t="s">
        <v>5006</v>
      </c>
      <c r="D1357" t="s">
        <v>5007</v>
      </c>
      <c r="E1357" t="s">
        <v>1024</v>
      </c>
      <c r="F1357" s="11" t="str">
        <f>"dossierComplet['"&amp;meta_dossier_complet[[#This Row],[COD_VAR]]&amp;"'][code_insee]"</f>
        <v>dossierComplet['C13_INDUSLT_FSAL'][code_insee]</v>
      </c>
    </row>
    <row r="1358" spans="2:6" hidden="1">
      <c r="B1358" t="s">
        <v>5008</v>
      </c>
      <c r="C1358" t="s">
        <v>5009</v>
      </c>
      <c r="D1358" t="s">
        <v>5010</v>
      </c>
      <c r="E1358" t="s">
        <v>1024</v>
      </c>
      <c r="F1358" s="11" t="str">
        <f>"dossierComplet['"&amp;meta_dossier_complet[[#This Row],[COD_VAR]]&amp;"'][code_insee]"</f>
        <v>dossierComplet['C13_CONSTLT_FSAL'][code_insee]</v>
      </c>
    </row>
    <row r="1359" spans="2:6" hidden="1">
      <c r="B1359" t="s">
        <v>5011</v>
      </c>
      <c r="C1359" t="s">
        <v>5012</v>
      </c>
      <c r="D1359" t="s">
        <v>5013</v>
      </c>
      <c r="E1359" t="s">
        <v>1024</v>
      </c>
      <c r="F1359" s="11" t="str">
        <f>"dossierComplet['"&amp;meta_dossier_complet[[#This Row],[COD_VAR]]&amp;"'][code_insee]"</f>
        <v>dossierComplet['C13_CTSLT_FSAL'][code_insee]</v>
      </c>
    </row>
    <row r="1360" spans="2:6" hidden="1">
      <c r="B1360" t="s">
        <v>5014</v>
      </c>
      <c r="C1360" t="s">
        <v>5015</v>
      </c>
      <c r="D1360" t="s">
        <v>5016</v>
      </c>
      <c r="E1360" t="s">
        <v>1024</v>
      </c>
      <c r="F1360" s="11" t="str">
        <f>"dossierComplet['"&amp;meta_dossier_complet[[#This Row],[COD_VAR]]&amp;"'][code_insee]"</f>
        <v>dossierComplet['C13_APESASLT_FSAL'][code_insee]</v>
      </c>
    </row>
    <row r="1361" spans="2:6" hidden="1">
      <c r="B1361" t="s">
        <v>5017</v>
      </c>
      <c r="C1361" t="s">
        <v>5018</v>
      </c>
      <c r="D1361" t="s">
        <v>5019</v>
      </c>
      <c r="E1361" t="s">
        <v>1024</v>
      </c>
      <c r="F1361" s="11" t="str">
        <f>"dossierComplet['"&amp;meta_dossier_complet[[#This Row],[COD_VAR]]&amp;"'][code_insee]"</f>
        <v>dossierComplet['C13_AGRILT_NSAL'][code_insee]</v>
      </c>
    </row>
    <row r="1362" spans="2:6" hidden="1">
      <c r="B1362" t="s">
        <v>5020</v>
      </c>
      <c r="C1362" t="s">
        <v>5021</v>
      </c>
      <c r="D1362" t="s">
        <v>5022</v>
      </c>
      <c r="E1362" t="s">
        <v>1024</v>
      </c>
      <c r="F1362" s="11" t="str">
        <f>"dossierComplet['"&amp;meta_dossier_complet[[#This Row],[COD_VAR]]&amp;"'][code_insee]"</f>
        <v>dossierComplet['C13_INDUSLT_NSAL'][code_insee]</v>
      </c>
    </row>
    <row r="1363" spans="2:6" hidden="1">
      <c r="B1363" t="s">
        <v>5023</v>
      </c>
      <c r="C1363" t="s">
        <v>5024</v>
      </c>
      <c r="D1363" t="s">
        <v>5025</v>
      </c>
      <c r="E1363" t="s">
        <v>1024</v>
      </c>
      <c r="F1363" s="11" t="str">
        <f>"dossierComplet['"&amp;meta_dossier_complet[[#This Row],[COD_VAR]]&amp;"'][code_insee]"</f>
        <v>dossierComplet['C13_CONSTLT_NSAL'][code_insee]</v>
      </c>
    </row>
    <row r="1364" spans="2:6" hidden="1">
      <c r="B1364" t="s">
        <v>5026</v>
      </c>
      <c r="C1364" t="s">
        <v>5027</v>
      </c>
      <c r="D1364" t="s">
        <v>5028</v>
      </c>
      <c r="E1364" t="s">
        <v>1024</v>
      </c>
      <c r="F1364" s="11" t="str">
        <f>"dossierComplet['"&amp;meta_dossier_complet[[#This Row],[COD_VAR]]&amp;"'][code_insee]"</f>
        <v>dossierComplet['C13_CTSLT_NSAL'][code_insee]</v>
      </c>
    </row>
    <row r="1365" spans="2:6" hidden="1">
      <c r="B1365" t="s">
        <v>5029</v>
      </c>
      <c r="C1365" t="s">
        <v>5030</v>
      </c>
      <c r="D1365" t="s">
        <v>5031</v>
      </c>
      <c r="E1365" t="s">
        <v>1024</v>
      </c>
      <c r="F1365" s="11" t="str">
        <f>"dossierComplet['"&amp;meta_dossier_complet[[#This Row],[COD_VAR]]&amp;"'][code_insee]"</f>
        <v>dossierComplet['C13_APESASLT_NSAL'][code_insee]</v>
      </c>
    </row>
    <row r="1366" spans="2:6" hidden="1">
      <c r="B1366" t="s">
        <v>5032</v>
      </c>
      <c r="C1366" t="s">
        <v>5033</v>
      </c>
      <c r="D1366" t="s">
        <v>5034</v>
      </c>
      <c r="E1366" t="s">
        <v>1024</v>
      </c>
      <c r="F1366" s="11" t="str">
        <f>"dossierComplet['"&amp;meta_dossier_complet[[#This Row],[COD_VAR]]&amp;"'][code_insee]"</f>
        <v>dossierComplet['C13_AGRILT_FNSAL'][code_insee]</v>
      </c>
    </row>
    <row r="1367" spans="2:6" hidden="1">
      <c r="B1367" t="s">
        <v>5035</v>
      </c>
      <c r="C1367" t="s">
        <v>5036</v>
      </c>
      <c r="D1367" t="s">
        <v>5037</v>
      </c>
      <c r="E1367" t="s">
        <v>1024</v>
      </c>
      <c r="F1367" s="11" t="str">
        <f>"dossierComplet['"&amp;meta_dossier_complet[[#This Row],[COD_VAR]]&amp;"'][code_insee]"</f>
        <v>dossierComplet['C13_INDUSLT_FNSAL'][code_insee]</v>
      </c>
    </row>
    <row r="1368" spans="2:6" hidden="1">
      <c r="B1368" t="s">
        <v>5038</v>
      </c>
      <c r="C1368" t="s">
        <v>5039</v>
      </c>
      <c r="D1368" t="s">
        <v>5040</v>
      </c>
      <c r="E1368" t="s">
        <v>1024</v>
      </c>
      <c r="F1368" s="11" t="str">
        <f>"dossierComplet['"&amp;meta_dossier_complet[[#This Row],[COD_VAR]]&amp;"'][code_insee]"</f>
        <v>dossierComplet['C13_CONSTLT_FNSAL'][code_insee]</v>
      </c>
    </row>
    <row r="1369" spans="2:6" hidden="1">
      <c r="B1369" t="s">
        <v>5041</v>
      </c>
      <c r="C1369" t="s">
        <v>5042</v>
      </c>
      <c r="D1369" t="s">
        <v>5043</v>
      </c>
      <c r="E1369" t="s">
        <v>1024</v>
      </c>
      <c r="F1369" s="11" t="str">
        <f>"dossierComplet['"&amp;meta_dossier_complet[[#This Row],[COD_VAR]]&amp;"'][code_insee]"</f>
        <v>dossierComplet['C13_CTSLT_FNSAL'][code_insee]</v>
      </c>
    </row>
    <row r="1370" spans="2:6" hidden="1">
      <c r="B1370" t="s">
        <v>5044</v>
      </c>
      <c r="C1370" t="s">
        <v>5045</v>
      </c>
      <c r="D1370" t="s">
        <v>5046</v>
      </c>
      <c r="E1370" t="s">
        <v>1024</v>
      </c>
      <c r="F1370" s="11" t="str">
        <f>"dossierComplet['"&amp;meta_dossier_complet[[#This Row],[COD_VAR]]&amp;"'][code_insee]"</f>
        <v>dossierComplet['C13_APESASLT_FNSAL'][code_insee]</v>
      </c>
    </row>
    <row r="1371" spans="2:6" hidden="1">
      <c r="B1371" t="s">
        <v>5047</v>
      </c>
      <c r="C1371" t="s">
        <v>5048</v>
      </c>
      <c r="D1371" t="s">
        <v>5049</v>
      </c>
      <c r="E1371" t="s">
        <v>1024</v>
      </c>
      <c r="F1371" s="11" t="str">
        <f>"dossierComplet['"&amp;meta_dossier_complet[[#This Row],[COD_VAR]]&amp;"'][code_insee]"</f>
        <v>dossierComplet['P08_POP1564'][code_insee]</v>
      </c>
    </row>
    <row r="1372" spans="2:6" hidden="1">
      <c r="B1372" t="s">
        <v>5050</v>
      </c>
      <c r="C1372" t="s">
        <v>5051</v>
      </c>
      <c r="D1372" t="s">
        <v>5052</v>
      </c>
      <c r="E1372" t="s">
        <v>1024</v>
      </c>
      <c r="F1372" s="11" t="str">
        <f>"dossierComplet['"&amp;meta_dossier_complet[[#This Row],[COD_VAR]]&amp;"'][code_insee]"</f>
        <v>dossierComplet['P08_H1564'][code_insee]</v>
      </c>
    </row>
    <row r="1373" spans="2:6" hidden="1">
      <c r="B1373" t="s">
        <v>5053</v>
      </c>
      <c r="C1373" t="s">
        <v>5054</v>
      </c>
      <c r="D1373" t="s">
        <v>5055</v>
      </c>
      <c r="E1373" t="s">
        <v>1024</v>
      </c>
      <c r="F1373" s="11" t="str">
        <f>"dossierComplet['"&amp;meta_dossier_complet[[#This Row],[COD_VAR]]&amp;"'][code_insee]"</f>
        <v>dossierComplet['P08_H1524'][code_insee]</v>
      </c>
    </row>
    <row r="1374" spans="2:6" hidden="1">
      <c r="B1374" t="s">
        <v>5056</v>
      </c>
      <c r="C1374" t="s">
        <v>5057</v>
      </c>
      <c r="D1374" t="s">
        <v>5058</v>
      </c>
      <c r="E1374" t="s">
        <v>1024</v>
      </c>
      <c r="F1374" s="11" t="str">
        <f>"dossierComplet['"&amp;meta_dossier_complet[[#This Row],[COD_VAR]]&amp;"'][code_insee]"</f>
        <v>dossierComplet['P08_H2554'][code_insee]</v>
      </c>
    </row>
    <row r="1375" spans="2:6" hidden="1">
      <c r="B1375" t="s">
        <v>5059</v>
      </c>
      <c r="C1375" t="s">
        <v>5060</v>
      </c>
      <c r="D1375" t="s">
        <v>5061</v>
      </c>
      <c r="E1375" t="s">
        <v>1024</v>
      </c>
      <c r="F1375" s="11" t="str">
        <f>"dossierComplet['"&amp;meta_dossier_complet[[#This Row],[COD_VAR]]&amp;"'][code_insee]"</f>
        <v>dossierComplet['P08_H5564'][code_insee]</v>
      </c>
    </row>
    <row r="1376" spans="2:6" hidden="1">
      <c r="B1376" t="s">
        <v>5062</v>
      </c>
      <c r="C1376" t="s">
        <v>5063</v>
      </c>
      <c r="D1376" t="s">
        <v>5064</v>
      </c>
      <c r="E1376" t="s">
        <v>1024</v>
      </c>
      <c r="F1376" s="11" t="str">
        <f>"dossierComplet['"&amp;meta_dossier_complet[[#This Row],[COD_VAR]]&amp;"'][code_insee]"</f>
        <v>dossierComplet['P08_F1564'][code_insee]</v>
      </c>
    </row>
    <row r="1377" spans="2:6" hidden="1">
      <c r="B1377" t="s">
        <v>5065</v>
      </c>
      <c r="C1377" t="s">
        <v>5066</v>
      </c>
      <c r="D1377" t="s">
        <v>5067</v>
      </c>
      <c r="E1377" t="s">
        <v>1024</v>
      </c>
      <c r="F1377" s="11" t="str">
        <f>"dossierComplet['"&amp;meta_dossier_complet[[#This Row],[COD_VAR]]&amp;"'][code_insee]"</f>
        <v>dossierComplet['P08_F1524'][code_insee]</v>
      </c>
    </row>
    <row r="1378" spans="2:6" hidden="1">
      <c r="B1378" t="s">
        <v>5068</v>
      </c>
      <c r="C1378" t="s">
        <v>5069</v>
      </c>
      <c r="D1378" t="s">
        <v>5070</v>
      </c>
      <c r="E1378" t="s">
        <v>1024</v>
      </c>
      <c r="F1378" s="11" t="str">
        <f>"dossierComplet['"&amp;meta_dossier_complet[[#This Row],[COD_VAR]]&amp;"'][code_insee]"</f>
        <v>dossierComplet['P08_F2554'][code_insee]</v>
      </c>
    </row>
    <row r="1379" spans="2:6" hidden="1">
      <c r="B1379" t="s">
        <v>5071</v>
      </c>
      <c r="C1379" t="s">
        <v>5072</v>
      </c>
      <c r="D1379" t="s">
        <v>5073</v>
      </c>
      <c r="E1379" t="s">
        <v>1024</v>
      </c>
      <c r="F1379" s="11" t="str">
        <f>"dossierComplet['"&amp;meta_dossier_complet[[#This Row],[COD_VAR]]&amp;"'][code_insee]"</f>
        <v>dossierComplet['P08_F5564'][code_insee]</v>
      </c>
    </row>
    <row r="1380" spans="2:6" hidden="1">
      <c r="B1380" t="s">
        <v>5074</v>
      </c>
      <c r="C1380" t="s">
        <v>5075</v>
      </c>
      <c r="D1380" t="s">
        <v>5076</v>
      </c>
      <c r="E1380" t="s">
        <v>1024</v>
      </c>
      <c r="F1380" s="11" t="str">
        <f>"dossierComplet['"&amp;meta_dossier_complet[[#This Row],[COD_VAR]]&amp;"'][code_insee]"</f>
        <v>dossierComplet['P08_ACT1564'][code_insee]</v>
      </c>
    </row>
    <row r="1381" spans="2:6" hidden="1">
      <c r="B1381" t="s">
        <v>5077</v>
      </c>
      <c r="C1381" t="s">
        <v>5078</v>
      </c>
      <c r="D1381" t="s">
        <v>5079</v>
      </c>
      <c r="E1381" t="s">
        <v>1024</v>
      </c>
      <c r="F1381" s="11" t="str">
        <f>"dossierComplet['"&amp;meta_dossier_complet[[#This Row],[COD_VAR]]&amp;"'][code_insee]"</f>
        <v>dossierComplet['P08_ACT1524'][code_insee]</v>
      </c>
    </row>
    <row r="1382" spans="2:6" hidden="1">
      <c r="B1382" t="s">
        <v>5080</v>
      </c>
      <c r="C1382" t="s">
        <v>5081</v>
      </c>
      <c r="D1382" t="s">
        <v>5082</v>
      </c>
      <c r="E1382" t="s">
        <v>1024</v>
      </c>
      <c r="F1382" s="11" t="str">
        <f>"dossierComplet['"&amp;meta_dossier_complet[[#This Row],[COD_VAR]]&amp;"'][code_insee]"</f>
        <v>dossierComplet['P08_ACT2554'][code_insee]</v>
      </c>
    </row>
    <row r="1383" spans="2:6" hidden="1">
      <c r="B1383" t="s">
        <v>5083</v>
      </c>
      <c r="C1383" t="s">
        <v>5084</v>
      </c>
      <c r="D1383" t="s">
        <v>5085</v>
      </c>
      <c r="E1383" t="s">
        <v>1024</v>
      </c>
      <c r="F1383" s="11" t="str">
        <f>"dossierComplet['"&amp;meta_dossier_complet[[#This Row],[COD_VAR]]&amp;"'][code_insee]"</f>
        <v>dossierComplet['P08_ACT5564'][code_insee]</v>
      </c>
    </row>
    <row r="1384" spans="2:6" hidden="1">
      <c r="B1384" t="s">
        <v>5086</v>
      </c>
      <c r="C1384" t="s">
        <v>5087</v>
      </c>
      <c r="D1384" t="s">
        <v>5088</v>
      </c>
      <c r="E1384" t="s">
        <v>1024</v>
      </c>
      <c r="F1384" s="11" t="str">
        <f>"dossierComplet['"&amp;meta_dossier_complet[[#This Row],[COD_VAR]]&amp;"'][code_insee]"</f>
        <v>dossierComplet['P08_HACT1564'][code_insee]</v>
      </c>
    </row>
    <row r="1385" spans="2:6" hidden="1">
      <c r="B1385" t="s">
        <v>5089</v>
      </c>
      <c r="C1385" t="s">
        <v>5090</v>
      </c>
      <c r="D1385" t="s">
        <v>5091</v>
      </c>
      <c r="E1385" t="s">
        <v>1024</v>
      </c>
      <c r="F1385" s="11" t="str">
        <f>"dossierComplet['"&amp;meta_dossier_complet[[#This Row],[COD_VAR]]&amp;"'][code_insee]"</f>
        <v>dossierComplet['P08_HACT1524'][code_insee]</v>
      </c>
    </row>
    <row r="1386" spans="2:6" hidden="1">
      <c r="B1386" t="s">
        <v>5092</v>
      </c>
      <c r="C1386" t="s">
        <v>5093</v>
      </c>
      <c r="D1386" t="s">
        <v>5094</v>
      </c>
      <c r="E1386" t="s">
        <v>1024</v>
      </c>
      <c r="F1386" s="11" t="str">
        <f>"dossierComplet['"&amp;meta_dossier_complet[[#This Row],[COD_VAR]]&amp;"'][code_insee]"</f>
        <v>dossierComplet['P08_HACT2554'][code_insee]</v>
      </c>
    </row>
    <row r="1387" spans="2:6" hidden="1">
      <c r="B1387" t="s">
        <v>5095</v>
      </c>
      <c r="C1387" t="s">
        <v>5096</v>
      </c>
      <c r="D1387" t="s">
        <v>5097</v>
      </c>
      <c r="E1387" t="s">
        <v>1024</v>
      </c>
      <c r="F1387" s="11" t="str">
        <f>"dossierComplet['"&amp;meta_dossier_complet[[#This Row],[COD_VAR]]&amp;"'][code_insee]"</f>
        <v>dossierComplet['P08_HACT5564'][code_insee]</v>
      </c>
    </row>
    <row r="1388" spans="2:6" hidden="1">
      <c r="B1388" t="s">
        <v>5098</v>
      </c>
      <c r="C1388" t="s">
        <v>5099</v>
      </c>
      <c r="D1388" t="s">
        <v>5100</v>
      </c>
      <c r="E1388" t="s">
        <v>1024</v>
      </c>
      <c r="F1388" s="11" t="str">
        <f>"dossierComplet['"&amp;meta_dossier_complet[[#This Row],[COD_VAR]]&amp;"'][code_insee]"</f>
        <v>dossierComplet['P08_FACT1564'][code_insee]</v>
      </c>
    </row>
    <row r="1389" spans="2:6" hidden="1">
      <c r="B1389" t="s">
        <v>5101</v>
      </c>
      <c r="C1389" t="s">
        <v>5102</v>
      </c>
      <c r="D1389" t="s">
        <v>5103</v>
      </c>
      <c r="E1389" t="s">
        <v>1024</v>
      </c>
      <c r="F1389" s="11" t="str">
        <f>"dossierComplet['"&amp;meta_dossier_complet[[#This Row],[COD_VAR]]&amp;"'][code_insee]"</f>
        <v>dossierComplet['P08_FACT1524'][code_insee]</v>
      </c>
    </row>
    <row r="1390" spans="2:6" hidden="1">
      <c r="B1390" t="s">
        <v>5104</v>
      </c>
      <c r="C1390" t="s">
        <v>5105</v>
      </c>
      <c r="D1390" t="s">
        <v>5106</v>
      </c>
      <c r="E1390" t="s">
        <v>1024</v>
      </c>
      <c r="F1390" s="11" t="str">
        <f>"dossierComplet['"&amp;meta_dossier_complet[[#This Row],[COD_VAR]]&amp;"'][code_insee]"</f>
        <v>dossierComplet['P08_FACT2554'][code_insee]</v>
      </c>
    </row>
    <row r="1391" spans="2:6" hidden="1">
      <c r="B1391" t="s">
        <v>5107</v>
      </c>
      <c r="C1391" t="s">
        <v>5108</v>
      </c>
      <c r="D1391" t="s">
        <v>5109</v>
      </c>
      <c r="E1391" t="s">
        <v>1024</v>
      </c>
      <c r="F1391" s="11" t="str">
        <f>"dossierComplet['"&amp;meta_dossier_complet[[#This Row],[COD_VAR]]&amp;"'][code_insee]"</f>
        <v>dossierComplet['P08_FACT5564'][code_insee]</v>
      </c>
    </row>
    <row r="1392" spans="2:6" hidden="1">
      <c r="B1392" t="s">
        <v>5110</v>
      </c>
      <c r="C1392" t="s">
        <v>5111</v>
      </c>
      <c r="D1392" t="s">
        <v>5112</v>
      </c>
      <c r="E1392" t="s">
        <v>1024</v>
      </c>
      <c r="F1392" s="11" t="str">
        <f>"dossierComplet['"&amp;meta_dossier_complet[[#This Row],[COD_VAR]]&amp;"'][code_insee]"</f>
        <v>dossierComplet['P08_ACTOCC1564'][code_insee]</v>
      </c>
    </row>
    <row r="1393" spans="2:6" hidden="1">
      <c r="B1393" t="s">
        <v>5113</v>
      </c>
      <c r="C1393" t="s">
        <v>5114</v>
      </c>
      <c r="D1393" t="s">
        <v>5115</v>
      </c>
      <c r="E1393" t="s">
        <v>1024</v>
      </c>
      <c r="F1393" s="11" t="str">
        <f>"dossierComplet['"&amp;meta_dossier_complet[[#This Row],[COD_VAR]]&amp;"'][code_insee]"</f>
        <v>dossierComplet['P08_ACTOCC1524'][code_insee]</v>
      </c>
    </row>
    <row r="1394" spans="2:6" hidden="1">
      <c r="B1394" t="s">
        <v>5116</v>
      </c>
      <c r="C1394" t="s">
        <v>5117</v>
      </c>
      <c r="D1394" t="s">
        <v>5118</v>
      </c>
      <c r="E1394" t="s">
        <v>1024</v>
      </c>
      <c r="F1394" s="11" t="str">
        <f>"dossierComplet['"&amp;meta_dossier_complet[[#This Row],[COD_VAR]]&amp;"'][code_insee]"</f>
        <v>dossierComplet['P08_ACTOCC2554'][code_insee]</v>
      </c>
    </row>
    <row r="1395" spans="2:6" hidden="1">
      <c r="B1395" t="s">
        <v>5119</v>
      </c>
      <c r="C1395" t="s">
        <v>5120</v>
      </c>
      <c r="D1395" t="s">
        <v>5121</v>
      </c>
      <c r="E1395" t="s">
        <v>1024</v>
      </c>
      <c r="F1395" s="11" t="str">
        <f>"dossierComplet['"&amp;meta_dossier_complet[[#This Row],[COD_VAR]]&amp;"'][code_insee]"</f>
        <v>dossierComplet['P08_ACTOCC5564'][code_insee]</v>
      </c>
    </row>
    <row r="1396" spans="2:6" hidden="1">
      <c r="B1396" t="s">
        <v>5122</v>
      </c>
      <c r="C1396" t="s">
        <v>5123</v>
      </c>
      <c r="D1396" t="s">
        <v>5124</v>
      </c>
      <c r="E1396" t="s">
        <v>1024</v>
      </c>
      <c r="F1396" s="11" t="str">
        <f>"dossierComplet['"&amp;meta_dossier_complet[[#This Row],[COD_VAR]]&amp;"'][code_insee]"</f>
        <v>dossierComplet['P08_HACTOCC1564'][code_insee]</v>
      </c>
    </row>
    <row r="1397" spans="2:6" hidden="1">
      <c r="B1397" t="s">
        <v>5125</v>
      </c>
      <c r="C1397" t="s">
        <v>5126</v>
      </c>
      <c r="D1397" t="s">
        <v>5127</v>
      </c>
      <c r="E1397" t="s">
        <v>1024</v>
      </c>
      <c r="F1397" s="11" t="str">
        <f>"dossierComplet['"&amp;meta_dossier_complet[[#This Row],[COD_VAR]]&amp;"'][code_insee]"</f>
        <v>dossierComplet['P08_HACTOCC1524'][code_insee]</v>
      </c>
    </row>
    <row r="1398" spans="2:6" hidden="1">
      <c r="B1398" t="s">
        <v>5128</v>
      </c>
      <c r="C1398" t="s">
        <v>5129</v>
      </c>
      <c r="D1398" t="s">
        <v>5130</v>
      </c>
      <c r="E1398" t="s">
        <v>1024</v>
      </c>
      <c r="F1398" s="11" t="str">
        <f>"dossierComplet['"&amp;meta_dossier_complet[[#This Row],[COD_VAR]]&amp;"'][code_insee]"</f>
        <v>dossierComplet['P08_HACTOCC2554'][code_insee]</v>
      </c>
    </row>
    <row r="1399" spans="2:6" hidden="1">
      <c r="B1399" t="s">
        <v>5131</v>
      </c>
      <c r="C1399" t="s">
        <v>5132</v>
      </c>
      <c r="D1399" t="s">
        <v>5133</v>
      </c>
      <c r="E1399" t="s">
        <v>1024</v>
      </c>
      <c r="F1399" s="11" t="str">
        <f>"dossierComplet['"&amp;meta_dossier_complet[[#This Row],[COD_VAR]]&amp;"'][code_insee]"</f>
        <v>dossierComplet['P08_HACTOCC5564'][code_insee]</v>
      </c>
    </row>
    <row r="1400" spans="2:6" hidden="1">
      <c r="B1400" t="s">
        <v>5134</v>
      </c>
      <c r="C1400" t="s">
        <v>5135</v>
      </c>
      <c r="D1400" t="s">
        <v>5136</v>
      </c>
      <c r="E1400" t="s">
        <v>1024</v>
      </c>
      <c r="F1400" s="11" t="str">
        <f>"dossierComplet['"&amp;meta_dossier_complet[[#This Row],[COD_VAR]]&amp;"'][code_insee]"</f>
        <v>dossierComplet['P08_FACTOCC1564'][code_insee]</v>
      </c>
    </row>
    <row r="1401" spans="2:6" hidden="1">
      <c r="B1401" t="s">
        <v>5137</v>
      </c>
      <c r="C1401" t="s">
        <v>5138</v>
      </c>
      <c r="D1401" t="s">
        <v>5139</v>
      </c>
      <c r="E1401" t="s">
        <v>1024</v>
      </c>
      <c r="F1401" s="11" t="str">
        <f>"dossierComplet['"&amp;meta_dossier_complet[[#This Row],[COD_VAR]]&amp;"'][code_insee]"</f>
        <v>dossierComplet['P08_FACTOCC1524'][code_insee]</v>
      </c>
    </row>
    <row r="1402" spans="2:6" hidden="1">
      <c r="B1402" t="s">
        <v>5140</v>
      </c>
      <c r="C1402" t="s">
        <v>5141</v>
      </c>
      <c r="D1402" t="s">
        <v>5142</v>
      </c>
      <c r="E1402" t="s">
        <v>1024</v>
      </c>
      <c r="F1402" s="11" t="str">
        <f>"dossierComplet['"&amp;meta_dossier_complet[[#This Row],[COD_VAR]]&amp;"'][code_insee]"</f>
        <v>dossierComplet['P08_FACTOCC2554'][code_insee]</v>
      </c>
    </row>
    <row r="1403" spans="2:6" hidden="1">
      <c r="B1403" t="s">
        <v>5143</v>
      </c>
      <c r="C1403" t="s">
        <v>5144</v>
      </c>
      <c r="D1403" t="s">
        <v>5145</v>
      </c>
      <c r="E1403" t="s">
        <v>1024</v>
      </c>
      <c r="F1403" s="11" t="str">
        <f>"dossierComplet['"&amp;meta_dossier_complet[[#This Row],[COD_VAR]]&amp;"'][code_insee]"</f>
        <v>dossierComplet['P08_FACTOCC5564'][code_insee]</v>
      </c>
    </row>
    <row r="1404" spans="2:6" hidden="1">
      <c r="B1404" t="s">
        <v>5146</v>
      </c>
      <c r="C1404" t="s">
        <v>5147</v>
      </c>
      <c r="D1404" t="s">
        <v>5148</v>
      </c>
      <c r="E1404" t="s">
        <v>1024</v>
      </c>
      <c r="F1404" s="11" t="str">
        <f>"dossierComplet['"&amp;meta_dossier_complet[[#This Row],[COD_VAR]]&amp;"'][code_insee]"</f>
        <v>dossierComplet['P08_CHOM1564'][code_insee]</v>
      </c>
    </row>
    <row r="1405" spans="2:6" hidden="1">
      <c r="B1405" t="s">
        <v>5149</v>
      </c>
      <c r="C1405" t="s">
        <v>5150</v>
      </c>
      <c r="D1405" t="s">
        <v>5151</v>
      </c>
      <c r="E1405" t="s">
        <v>1024</v>
      </c>
      <c r="F1405" s="11" t="str">
        <f>"dossierComplet['"&amp;meta_dossier_complet[[#This Row],[COD_VAR]]&amp;"'][code_insee]"</f>
        <v>dossierComplet['P08_HCHOM1564'][code_insee]</v>
      </c>
    </row>
    <row r="1406" spans="2:6" hidden="1">
      <c r="B1406" t="s">
        <v>5152</v>
      </c>
      <c r="C1406" t="s">
        <v>5153</v>
      </c>
      <c r="D1406" t="s">
        <v>5154</v>
      </c>
      <c r="E1406" t="s">
        <v>1024</v>
      </c>
      <c r="F1406" s="11" t="str">
        <f>"dossierComplet['"&amp;meta_dossier_complet[[#This Row],[COD_VAR]]&amp;"'][code_insee]"</f>
        <v>dossierComplet['P08_HCHOM1524'][code_insee]</v>
      </c>
    </row>
    <row r="1407" spans="2:6" hidden="1">
      <c r="B1407" t="s">
        <v>5155</v>
      </c>
      <c r="C1407" t="s">
        <v>5156</v>
      </c>
      <c r="D1407" t="s">
        <v>5157</v>
      </c>
      <c r="E1407" t="s">
        <v>1024</v>
      </c>
      <c r="F1407" s="11" t="str">
        <f>"dossierComplet['"&amp;meta_dossier_complet[[#This Row],[COD_VAR]]&amp;"'][code_insee]"</f>
        <v>dossierComplet['P08_HCHOM2554'][code_insee]</v>
      </c>
    </row>
    <row r="1408" spans="2:6" hidden="1">
      <c r="B1408" t="s">
        <v>5158</v>
      </c>
      <c r="C1408" t="s">
        <v>5159</v>
      </c>
      <c r="D1408" t="s">
        <v>5160</v>
      </c>
      <c r="E1408" t="s">
        <v>1024</v>
      </c>
      <c r="F1408" s="11" t="str">
        <f>"dossierComplet['"&amp;meta_dossier_complet[[#This Row],[COD_VAR]]&amp;"'][code_insee]"</f>
        <v>dossierComplet['P08_HCHOM5564'][code_insee]</v>
      </c>
    </row>
    <row r="1409" spans="2:6" hidden="1">
      <c r="B1409" t="s">
        <v>5161</v>
      </c>
      <c r="C1409" t="s">
        <v>5162</v>
      </c>
      <c r="D1409" t="s">
        <v>5163</v>
      </c>
      <c r="E1409" t="s">
        <v>1024</v>
      </c>
      <c r="F1409" s="11" t="str">
        <f>"dossierComplet['"&amp;meta_dossier_complet[[#This Row],[COD_VAR]]&amp;"'][code_insee]"</f>
        <v>dossierComplet['P08_FCHOM1564'][code_insee]</v>
      </c>
    </row>
    <row r="1410" spans="2:6" hidden="1">
      <c r="B1410" t="s">
        <v>5164</v>
      </c>
      <c r="C1410" t="s">
        <v>5165</v>
      </c>
      <c r="D1410" t="s">
        <v>5166</v>
      </c>
      <c r="E1410" t="s">
        <v>1024</v>
      </c>
      <c r="F1410" s="11" t="str">
        <f>"dossierComplet['"&amp;meta_dossier_complet[[#This Row],[COD_VAR]]&amp;"'][code_insee]"</f>
        <v>dossierComplet['P08_FCHOM1524'][code_insee]</v>
      </c>
    </row>
    <row r="1411" spans="2:6" hidden="1">
      <c r="B1411" t="s">
        <v>5167</v>
      </c>
      <c r="C1411" t="s">
        <v>5168</v>
      </c>
      <c r="D1411" t="s">
        <v>5169</v>
      </c>
      <c r="E1411" t="s">
        <v>1024</v>
      </c>
      <c r="F1411" s="11" t="str">
        <f>"dossierComplet['"&amp;meta_dossier_complet[[#This Row],[COD_VAR]]&amp;"'][code_insee]"</f>
        <v>dossierComplet['P08_FCHOM2554'][code_insee]</v>
      </c>
    </row>
    <row r="1412" spans="2:6" hidden="1">
      <c r="B1412" t="s">
        <v>5170</v>
      </c>
      <c r="C1412" t="s">
        <v>5171</v>
      </c>
      <c r="D1412" t="s">
        <v>5172</v>
      </c>
      <c r="E1412" t="s">
        <v>1024</v>
      </c>
      <c r="F1412" s="11" t="str">
        <f>"dossierComplet['"&amp;meta_dossier_complet[[#This Row],[COD_VAR]]&amp;"'][code_insee]"</f>
        <v>dossierComplet['P08_FCHOM5564'][code_insee]</v>
      </c>
    </row>
    <row r="1413" spans="2:6" hidden="1">
      <c r="B1413" t="s">
        <v>5173</v>
      </c>
      <c r="C1413" t="s">
        <v>5174</v>
      </c>
      <c r="D1413" t="s">
        <v>5175</v>
      </c>
      <c r="E1413" t="s">
        <v>1024</v>
      </c>
      <c r="F1413" s="11" t="str">
        <f>"dossierComplet['"&amp;meta_dossier_complet[[#This Row],[COD_VAR]]&amp;"'][code_insee]"</f>
        <v>dossierComplet['P08_INACT1564'][code_insee]</v>
      </c>
    </row>
    <row r="1414" spans="2:6" hidden="1">
      <c r="B1414" t="s">
        <v>5176</v>
      </c>
      <c r="C1414" t="s">
        <v>5177</v>
      </c>
      <c r="D1414" t="s">
        <v>5178</v>
      </c>
      <c r="E1414" t="s">
        <v>1024</v>
      </c>
      <c r="F1414" s="11" t="str">
        <f>"dossierComplet['"&amp;meta_dossier_complet[[#This Row],[COD_VAR]]&amp;"'][code_insee]"</f>
        <v>dossierComplet['P08_ETUD1564'][code_insee]</v>
      </c>
    </row>
    <row r="1415" spans="2:6" hidden="1">
      <c r="B1415" t="s">
        <v>5179</v>
      </c>
      <c r="C1415" t="s">
        <v>5180</v>
      </c>
      <c r="D1415" t="s">
        <v>5181</v>
      </c>
      <c r="E1415" t="s">
        <v>1024</v>
      </c>
      <c r="F1415" s="11" t="str">
        <f>"dossierComplet['"&amp;meta_dossier_complet[[#This Row],[COD_VAR]]&amp;"'][code_insee]"</f>
        <v>dossierComplet['P08_RETR1564'][code_insee]</v>
      </c>
    </row>
    <row r="1416" spans="2:6" hidden="1">
      <c r="B1416" t="s">
        <v>5182</v>
      </c>
      <c r="C1416" t="s">
        <v>5183</v>
      </c>
      <c r="D1416" t="s">
        <v>5184</v>
      </c>
      <c r="E1416" t="s">
        <v>1024</v>
      </c>
      <c r="F1416" s="11" t="str">
        <f>"dossierComplet['"&amp;meta_dossier_complet[[#This Row],[COD_VAR]]&amp;"'][code_insee]"</f>
        <v>dossierComplet['P08_AINACT1564'][code_insee]</v>
      </c>
    </row>
    <row r="1417" spans="2:6" hidden="1">
      <c r="B1417" t="s">
        <v>5185</v>
      </c>
      <c r="C1417" t="s">
        <v>5186</v>
      </c>
      <c r="D1417" t="s">
        <v>5076</v>
      </c>
      <c r="E1417" t="s">
        <v>1024</v>
      </c>
      <c r="F1417" s="11" t="str">
        <f>"dossierComplet['"&amp;meta_dossier_complet[[#This Row],[COD_VAR]]&amp;"'][code_insee]"</f>
        <v>dossierComplet['C08_ACT1564'][code_insee]</v>
      </c>
    </row>
    <row r="1418" spans="2:6" hidden="1">
      <c r="B1418" t="s">
        <v>5187</v>
      </c>
      <c r="C1418" t="s">
        <v>5188</v>
      </c>
      <c r="D1418" t="s">
        <v>5189</v>
      </c>
      <c r="E1418" t="s">
        <v>1024</v>
      </c>
      <c r="F1418" s="11" t="str">
        <f>"dossierComplet['"&amp;meta_dossier_complet[[#This Row],[COD_VAR]]&amp;"'][code_insee]"</f>
        <v>dossierComplet['C08_ACT1564_CS1'][code_insee]</v>
      </c>
    </row>
    <row r="1419" spans="2:6" hidden="1">
      <c r="B1419" t="s">
        <v>5190</v>
      </c>
      <c r="C1419" t="s">
        <v>5191</v>
      </c>
      <c r="D1419" t="s">
        <v>5192</v>
      </c>
      <c r="E1419" t="s">
        <v>1024</v>
      </c>
      <c r="F1419" s="11" t="str">
        <f>"dossierComplet['"&amp;meta_dossier_complet[[#This Row],[COD_VAR]]&amp;"'][code_insee]"</f>
        <v>dossierComplet['C08_ACT1564_CS2'][code_insee]</v>
      </c>
    </row>
    <row r="1420" spans="2:6" hidden="1">
      <c r="B1420" t="s">
        <v>5193</v>
      </c>
      <c r="C1420" t="s">
        <v>5194</v>
      </c>
      <c r="D1420" t="s">
        <v>5195</v>
      </c>
      <c r="E1420" t="s">
        <v>1024</v>
      </c>
      <c r="F1420" s="11" t="str">
        <f>"dossierComplet['"&amp;meta_dossier_complet[[#This Row],[COD_VAR]]&amp;"'][code_insee]"</f>
        <v>dossierComplet['C08_ACT1564_CS3'][code_insee]</v>
      </c>
    </row>
    <row r="1421" spans="2:6" hidden="1">
      <c r="B1421" t="s">
        <v>5196</v>
      </c>
      <c r="C1421" t="s">
        <v>5197</v>
      </c>
      <c r="D1421" t="s">
        <v>5198</v>
      </c>
      <c r="E1421" t="s">
        <v>1024</v>
      </c>
      <c r="F1421" s="11" t="str">
        <f>"dossierComplet['"&amp;meta_dossier_complet[[#This Row],[COD_VAR]]&amp;"'][code_insee]"</f>
        <v>dossierComplet['C08_ACT1564_CS4'][code_insee]</v>
      </c>
    </row>
    <row r="1422" spans="2:6" hidden="1">
      <c r="B1422" t="s">
        <v>5199</v>
      </c>
      <c r="C1422" t="s">
        <v>5200</v>
      </c>
      <c r="D1422" t="s">
        <v>5201</v>
      </c>
      <c r="E1422" t="s">
        <v>1024</v>
      </c>
      <c r="F1422" s="11" t="str">
        <f>"dossierComplet['"&amp;meta_dossier_complet[[#This Row],[COD_VAR]]&amp;"'][code_insee]"</f>
        <v>dossierComplet['C08_ACT1564_CS5'][code_insee]</v>
      </c>
    </row>
    <row r="1423" spans="2:6" hidden="1">
      <c r="B1423" t="s">
        <v>5202</v>
      </c>
      <c r="C1423" t="s">
        <v>5203</v>
      </c>
      <c r="D1423" t="s">
        <v>5204</v>
      </c>
      <c r="E1423" t="s">
        <v>1024</v>
      </c>
      <c r="F1423" s="11" t="str">
        <f>"dossierComplet['"&amp;meta_dossier_complet[[#This Row],[COD_VAR]]&amp;"'][code_insee]"</f>
        <v>dossierComplet['C08_ACT1564_CS6'][code_insee]</v>
      </c>
    </row>
    <row r="1424" spans="2:6" hidden="1">
      <c r="B1424" t="s">
        <v>5205</v>
      </c>
      <c r="C1424" t="s">
        <v>5206</v>
      </c>
      <c r="D1424" t="s">
        <v>5112</v>
      </c>
      <c r="E1424" t="s">
        <v>1024</v>
      </c>
      <c r="F1424" s="11" t="str">
        <f>"dossierComplet['"&amp;meta_dossier_complet[[#This Row],[COD_VAR]]&amp;"'][code_insee]"</f>
        <v>dossierComplet['C08_ACTOCC1564'][code_insee]</v>
      </c>
    </row>
    <row r="1425" spans="2:6" hidden="1">
      <c r="B1425" t="s">
        <v>5207</v>
      </c>
      <c r="C1425" t="s">
        <v>5208</v>
      </c>
      <c r="D1425" t="s">
        <v>5209</v>
      </c>
      <c r="E1425" t="s">
        <v>1024</v>
      </c>
      <c r="F1425" s="11" t="str">
        <f>"dossierComplet['"&amp;meta_dossier_complet[[#This Row],[COD_VAR]]&amp;"'][code_insee]"</f>
        <v>dossierComplet['C08_ACTOCC1564_CS1'][code_insee]</v>
      </c>
    </row>
    <row r="1426" spans="2:6" hidden="1">
      <c r="B1426" t="s">
        <v>5210</v>
      </c>
      <c r="C1426" t="s">
        <v>5211</v>
      </c>
      <c r="D1426" t="s">
        <v>5212</v>
      </c>
      <c r="E1426" t="s">
        <v>1024</v>
      </c>
      <c r="F1426" s="11" t="str">
        <f>"dossierComplet['"&amp;meta_dossier_complet[[#This Row],[COD_VAR]]&amp;"'][code_insee]"</f>
        <v>dossierComplet['C08_ACTOCC1564_CS2'][code_insee]</v>
      </c>
    </row>
    <row r="1427" spans="2:6" hidden="1">
      <c r="B1427" t="s">
        <v>5213</v>
      </c>
      <c r="C1427" t="s">
        <v>5214</v>
      </c>
      <c r="D1427" t="s">
        <v>5215</v>
      </c>
      <c r="E1427" t="s">
        <v>1024</v>
      </c>
      <c r="F1427" s="11" t="str">
        <f>"dossierComplet['"&amp;meta_dossier_complet[[#This Row],[COD_VAR]]&amp;"'][code_insee]"</f>
        <v>dossierComplet['C08_ACTOCC1564_CS3'][code_insee]</v>
      </c>
    </row>
    <row r="1428" spans="2:6" hidden="1">
      <c r="B1428" t="s">
        <v>5216</v>
      </c>
      <c r="C1428" t="s">
        <v>5217</v>
      </c>
      <c r="D1428" t="s">
        <v>5218</v>
      </c>
      <c r="E1428" t="s">
        <v>1024</v>
      </c>
      <c r="F1428" s="11" t="str">
        <f>"dossierComplet['"&amp;meta_dossier_complet[[#This Row],[COD_VAR]]&amp;"'][code_insee]"</f>
        <v>dossierComplet['C08_ACTOCC1564_CS4'][code_insee]</v>
      </c>
    </row>
    <row r="1429" spans="2:6" hidden="1">
      <c r="B1429" t="s">
        <v>5219</v>
      </c>
      <c r="C1429" t="s">
        <v>5220</v>
      </c>
      <c r="D1429" t="s">
        <v>5221</v>
      </c>
      <c r="E1429" t="s">
        <v>1024</v>
      </c>
      <c r="F1429" s="11" t="str">
        <f>"dossierComplet['"&amp;meta_dossier_complet[[#This Row],[COD_VAR]]&amp;"'][code_insee]"</f>
        <v>dossierComplet['C08_ACTOCC1564_CS5'][code_insee]</v>
      </c>
    </row>
    <row r="1430" spans="2:6" hidden="1">
      <c r="B1430" t="s">
        <v>5222</v>
      </c>
      <c r="C1430" t="s">
        <v>5223</v>
      </c>
      <c r="D1430" t="s">
        <v>5224</v>
      </c>
      <c r="E1430" t="s">
        <v>1024</v>
      </c>
      <c r="F1430" s="11" t="str">
        <f>"dossierComplet['"&amp;meta_dossier_complet[[#This Row],[COD_VAR]]&amp;"'][code_insee]"</f>
        <v>dossierComplet['C08_ACTOCC1564_CS6'][code_insee]</v>
      </c>
    </row>
    <row r="1431" spans="2:6" hidden="1">
      <c r="B1431" t="s">
        <v>5225</v>
      </c>
      <c r="C1431" t="s">
        <v>5226</v>
      </c>
      <c r="D1431" t="s">
        <v>5227</v>
      </c>
      <c r="E1431" t="s">
        <v>1024</v>
      </c>
      <c r="F1431" s="11" t="str">
        <f>"dossierComplet['"&amp;meta_dossier_complet[[#This Row],[COD_VAR]]&amp;"'][code_insee]"</f>
        <v>dossierComplet['P08_EMPLT'][code_insee]</v>
      </c>
    </row>
    <row r="1432" spans="2:6" hidden="1">
      <c r="B1432" t="s">
        <v>5228</v>
      </c>
      <c r="C1432" t="s">
        <v>5229</v>
      </c>
      <c r="D1432" t="s">
        <v>5230</v>
      </c>
      <c r="E1432" t="s">
        <v>1024</v>
      </c>
      <c r="F1432" s="11" t="str">
        <f>"dossierComplet['"&amp;meta_dossier_complet[[#This Row],[COD_VAR]]&amp;"'][code_insee]"</f>
        <v>dossierComplet['P08_ACTOCC'][code_insee]</v>
      </c>
    </row>
    <row r="1433" spans="2:6" hidden="1">
      <c r="B1433" t="s">
        <v>5231</v>
      </c>
      <c r="C1433" t="s">
        <v>5232</v>
      </c>
      <c r="D1433" t="s">
        <v>5233</v>
      </c>
      <c r="E1433" t="s">
        <v>1024</v>
      </c>
      <c r="F1433" s="11" t="str">
        <f>"dossierComplet['"&amp;meta_dossier_complet[[#This Row],[COD_VAR]]&amp;"'][code_insee]"</f>
        <v>dossierComplet['P08_ACT15P'][code_insee]</v>
      </c>
    </row>
    <row r="1434" spans="2:6" hidden="1">
      <c r="B1434" t="s">
        <v>5234</v>
      </c>
      <c r="C1434" t="s">
        <v>5235</v>
      </c>
      <c r="D1434" t="s">
        <v>5236</v>
      </c>
      <c r="E1434" t="s">
        <v>1024</v>
      </c>
      <c r="F1434" s="11" t="str">
        <f>"dossierComplet['"&amp;meta_dossier_complet[[#This Row],[COD_VAR]]&amp;"'][code_insee]"</f>
        <v>dossierComplet['P08_EMPLT_SAL'][code_insee]</v>
      </c>
    </row>
    <row r="1435" spans="2:6" hidden="1">
      <c r="B1435" t="s">
        <v>5237</v>
      </c>
      <c r="C1435" t="s">
        <v>5238</v>
      </c>
      <c r="D1435" t="s">
        <v>5239</v>
      </c>
      <c r="E1435" t="s">
        <v>1024</v>
      </c>
      <c r="F1435" s="11" t="str">
        <f>"dossierComplet['"&amp;meta_dossier_complet[[#This Row],[COD_VAR]]&amp;"'][code_insee]"</f>
        <v>dossierComplet['P08_EMPLT_FSAL'][code_insee]</v>
      </c>
    </row>
    <row r="1436" spans="2:6" hidden="1">
      <c r="B1436" t="s">
        <v>5240</v>
      </c>
      <c r="C1436" t="s">
        <v>5241</v>
      </c>
      <c r="D1436" t="s">
        <v>5242</v>
      </c>
      <c r="E1436" t="s">
        <v>1024</v>
      </c>
      <c r="F1436" s="11" t="str">
        <f>"dossierComplet['"&amp;meta_dossier_complet[[#This Row],[COD_VAR]]&amp;"'][code_insee]"</f>
        <v>dossierComplet['P08_EMPLT_SALTP'][code_insee]</v>
      </c>
    </row>
    <row r="1437" spans="2:6" hidden="1">
      <c r="B1437" t="s">
        <v>5243</v>
      </c>
      <c r="C1437" t="s">
        <v>5244</v>
      </c>
      <c r="D1437" t="s">
        <v>5245</v>
      </c>
      <c r="E1437" t="s">
        <v>1024</v>
      </c>
      <c r="F1437" s="11" t="str">
        <f>"dossierComplet['"&amp;meta_dossier_complet[[#This Row],[COD_VAR]]&amp;"'][code_insee]"</f>
        <v>dossierComplet['P08_EMPLT_NSAL'][code_insee]</v>
      </c>
    </row>
    <row r="1438" spans="2:6" hidden="1">
      <c r="B1438" t="s">
        <v>5246</v>
      </c>
      <c r="C1438" t="s">
        <v>5247</v>
      </c>
      <c r="D1438" t="s">
        <v>5248</v>
      </c>
      <c r="E1438" t="s">
        <v>1024</v>
      </c>
      <c r="F1438" s="11" t="str">
        <f>"dossierComplet['"&amp;meta_dossier_complet[[#This Row],[COD_VAR]]&amp;"'][code_insee]"</f>
        <v>dossierComplet['P08_EMPLT_FNSAL'][code_insee]</v>
      </c>
    </row>
    <row r="1439" spans="2:6" hidden="1">
      <c r="B1439" t="s">
        <v>5249</v>
      </c>
      <c r="C1439" t="s">
        <v>5250</v>
      </c>
      <c r="D1439" t="s">
        <v>5251</v>
      </c>
      <c r="E1439" t="s">
        <v>1024</v>
      </c>
      <c r="F1439" s="11" t="str">
        <f>"dossierComplet['"&amp;meta_dossier_complet[[#This Row],[COD_VAR]]&amp;"'][code_insee]"</f>
        <v>dossierComplet['P08_EMPLT_NSALTP'][code_insee]</v>
      </c>
    </row>
    <row r="1440" spans="2:6" hidden="1">
      <c r="B1440" t="s">
        <v>5252</v>
      </c>
      <c r="C1440" t="s">
        <v>5253</v>
      </c>
      <c r="D1440" t="s">
        <v>5227</v>
      </c>
      <c r="E1440" t="s">
        <v>1024</v>
      </c>
      <c r="F1440" s="11" t="str">
        <f>"dossierComplet['"&amp;meta_dossier_complet[[#This Row],[COD_VAR]]&amp;"'][code_insee]"</f>
        <v>dossierComplet['C08_EMPLT'][code_insee]</v>
      </c>
    </row>
    <row r="1441" spans="2:6" hidden="1">
      <c r="B1441" t="s">
        <v>5254</v>
      </c>
      <c r="C1441" t="s">
        <v>5255</v>
      </c>
      <c r="D1441" t="s">
        <v>5256</v>
      </c>
      <c r="E1441" t="s">
        <v>1024</v>
      </c>
      <c r="F1441" s="11" t="str">
        <f>"dossierComplet['"&amp;meta_dossier_complet[[#This Row],[COD_VAR]]&amp;"'][code_insee]"</f>
        <v>dossierComplet['C08_EMPLT_CS1'][code_insee]</v>
      </c>
    </row>
    <row r="1442" spans="2:6" hidden="1">
      <c r="B1442" t="s">
        <v>5257</v>
      </c>
      <c r="C1442" t="s">
        <v>5258</v>
      </c>
      <c r="D1442" t="s">
        <v>5259</v>
      </c>
      <c r="E1442" t="s">
        <v>1024</v>
      </c>
      <c r="F1442" s="11" t="str">
        <f>"dossierComplet['"&amp;meta_dossier_complet[[#This Row],[COD_VAR]]&amp;"'][code_insee]"</f>
        <v>dossierComplet['C08_EMPLT_CS2'][code_insee]</v>
      </c>
    </row>
    <row r="1443" spans="2:6" hidden="1">
      <c r="B1443" t="s">
        <v>5260</v>
      </c>
      <c r="C1443" t="s">
        <v>5261</v>
      </c>
      <c r="D1443" t="s">
        <v>5262</v>
      </c>
      <c r="E1443" t="s">
        <v>1024</v>
      </c>
      <c r="F1443" s="11" t="str">
        <f>"dossierComplet['"&amp;meta_dossier_complet[[#This Row],[COD_VAR]]&amp;"'][code_insee]"</f>
        <v>dossierComplet['C08_EMPLT_CS3'][code_insee]</v>
      </c>
    </row>
    <row r="1444" spans="2:6" hidden="1">
      <c r="B1444" t="s">
        <v>5263</v>
      </c>
      <c r="C1444" t="s">
        <v>5264</v>
      </c>
      <c r="D1444" t="s">
        <v>5265</v>
      </c>
      <c r="E1444" t="s">
        <v>1024</v>
      </c>
      <c r="F1444" s="11" t="str">
        <f>"dossierComplet['"&amp;meta_dossier_complet[[#This Row],[COD_VAR]]&amp;"'][code_insee]"</f>
        <v>dossierComplet['C08_EMPLT_CS4'][code_insee]</v>
      </c>
    </row>
    <row r="1445" spans="2:6" hidden="1">
      <c r="B1445" t="s">
        <v>5266</v>
      </c>
      <c r="C1445" t="s">
        <v>5267</v>
      </c>
      <c r="D1445" t="s">
        <v>5268</v>
      </c>
      <c r="E1445" t="s">
        <v>1024</v>
      </c>
      <c r="F1445" s="11" t="str">
        <f>"dossierComplet['"&amp;meta_dossier_complet[[#This Row],[COD_VAR]]&amp;"'][code_insee]"</f>
        <v>dossierComplet['C08_EMPLT_CS5'][code_insee]</v>
      </c>
    </row>
    <row r="1446" spans="2:6" hidden="1">
      <c r="B1446" t="s">
        <v>5269</v>
      </c>
      <c r="C1446" t="s">
        <v>5270</v>
      </c>
      <c r="D1446" t="s">
        <v>5271</v>
      </c>
      <c r="E1446" t="s">
        <v>1024</v>
      </c>
      <c r="F1446" s="11" t="str">
        <f>"dossierComplet['"&amp;meta_dossier_complet[[#This Row],[COD_VAR]]&amp;"'][code_insee]"</f>
        <v>dossierComplet['C08_EMPLT_CS6'][code_insee]</v>
      </c>
    </row>
    <row r="1447" spans="2:6" hidden="1">
      <c r="B1447" t="s">
        <v>5272</v>
      </c>
      <c r="C1447" t="s">
        <v>5273</v>
      </c>
      <c r="D1447" t="s">
        <v>5274</v>
      </c>
      <c r="E1447" t="s">
        <v>1024</v>
      </c>
      <c r="F1447" s="11" t="str">
        <f>"dossierComplet['"&amp;meta_dossier_complet[[#This Row],[COD_VAR]]&amp;"'][code_insee]"</f>
        <v>dossierComplet['C08_EMPLT_AGRI'][code_insee]</v>
      </c>
    </row>
    <row r="1448" spans="2:6" hidden="1">
      <c r="B1448" t="s">
        <v>5275</v>
      </c>
      <c r="C1448" t="s">
        <v>5276</v>
      </c>
      <c r="D1448" t="s">
        <v>5277</v>
      </c>
      <c r="E1448" t="s">
        <v>1024</v>
      </c>
      <c r="F1448" s="11" t="str">
        <f>"dossierComplet['"&amp;meta_dossier_complet[[#This Row],[COD_VAR]]&amp;"'][code_insee]"</f>
        <v>dossierComplet['C08_EMPLT_INDUS'][code_insee]</v>
      </c>
    </row>
    <row r="1449" spans="2:6" hidden="1">
      <c r="B1449" t="s">
        <v>5278</v>
      </c>
      <c r="C1449" t="s">
        <v>5279</v>
      </c>
      <c r="D1449" t="s">
        <v>5280</v>
      </c>
      <c r="E1449" t="s">
        <v>1024</v>
      </c>
      <c r="F1449" s="11" t="str">
        <f>"dossierComplet['"&amp;meta_dossier_complet[[#This Row],[COD_VAR]]&amp;"'][code_insee]"</f>
        <v>dossierComplet['C08_EMPLT_CONST'][code_insee]</v>
      </c>
    </row>
    <row r="1450" spans="2:6" hidden="1">
      <c r="B1450" t="s">
        <v>5281</v>
      </c>
      <c r="C1450" t="s">
        <v>5282</v>
      </c>
      <c r="D1450" t="s">
        <v>5283</v>
      </c>
      <c r="E1450" t="s">
        <v>1024</v>
      </c>
      <c r="F1450" s="11" t="str">
        <f>"dossierComplet['"&amp;meta_dossier_complet[[#This Row],[COD_VAR]]&amp;"'][code_insee]"</f>
        <v>dossierComplet['C08_EMPLT_CTS'][code_insee]</v>
      </c>
    </row>
    <row r="1451" spans="2:6" hidden="1">
      <c r="B1451" t="s">
        <v>5284</v>
      </c>
      <c r="C1451" t="s">
        <v>5285</v>
      </c>
      <c r="D1451" t="s">
        <v>5286</v>
      </c>
      <c r="E1451" t="s">
        <v>1024</v>
      </c>
      <c r="F1451" s="11" t="str">
        <f>"dossierComplet['"&amp;meta_dossier_complet[[#This Row],[COD_VAR]]&amp;"'][code_insee]"</f>
        <v>dossierComplet['C08_EMPLT_APESAS'][code_insee]</v>
      </c>
    </row>
    <row r="1452" spans="2:6" hidden="1">
      <c r="B1452" t="s">
        <v>5287</v>
      </c>
      <c r="C1452" t="s">
        <v>5288</v>
      </c>
      <c r="D1452" t="s">
        <v>5289</v>
      </c>
      <c r="E1452" t="s">
        <v>1024</v>
      </c>
      <c r="F1452" s="11" t="str">
        <f>"dossierComplet['"&amp;meta_dossier_complet[[#This Row],[COD_VAR]]&amp;"'][code_insee]"</f>
        <v>dossierComplet['C08_EMPLT_F'][code_insee]</v>
      </c>
    </row>
    <row r="1453" spans="2:6" hidden="1">
      <c r="B1453" t="s">
        <v>5290</v>
      </c>
      <c r="C1453" t="s">
        <v>5291</v>
      </c>
      <c r="D1453" t="s">
        <v>5292</v>
      </c>
      <c r="E1453" t="s">
        <v>1024</v>
      </c>
      <c r="F1453" s="11" t="str">
        <f>"dossierComplet['"&amp;meta_dossier_complet[[#This Row],[COD_VAR]]&amp;"'][code_insee]"</f>
        <v>dossierComplet['C08_AGRILT_F'][code_insee]</v>
      </c>
    </row>
    <row r="1454" spans="2:6" hidden="1">
      <c r="B1454" t="s">
        <v>5293</v>
      </c>
      <c r="C1454" t="s">
        <v>5294</v>
      </c>
      <c r="D1454" t="s">
        <v>5295</v>
      </c>
      <c r="E1454" t="s">
        <v>1024</v>
      </c>
      <c r="F1454" s="11" t="str">
        <f>"dossierComplet['"&amp;meta_dossier_complet[[#This Row],[COD_VAR]]&amp;"'][code_insee]"</f>
        <v>dossierComplet['C08_INDUSLT_F'][code_insee]</v>
      </c>
    </row>
    <row r="1455" spans="2:6" hidden="1">
      <c r="B1455" t="s">
        <v>5296</v>
      </c>
      <c r="C1455" t="s">
        <v>5297</v>
      </c>
      <c r="D1455" t="s">
        <v>5298</v>
      </c>
      <c r="E1455" t="s">
        <v>1024</v>
      </c>
      <c r="F1455" s="11" t="str">
        <f>"dossierComplet['"&amp;meta_dossier_complet[[#This Row],[COD_VAR]]&amp;"'][code_insee]"</f>
        <v>dossierComplet['C08_CONSTLT_F'][code_insee]</v>
      </c>
    </row>
    <row r="1456" spans="2:6" hidden="1">
      <c r="B1456" t="s">
        <v>5299</v>
      </c>
      <c r="C1456" t="s">
        <v>5300</v>
      </c>
      <c r="D1456" t="s">
        <v>5301</v>
      </c>
      <c r="E1456" t="s">
        <v>1024</v>
      </c>
      <c r="F1456" s="11" t="str">
        <f>"dossierComplet['"&amp;meta_dossier_complet[[#This Row],[COD_VAR]]&amp;"'][code_insee]"</f>
        <v>dossierComplet['C08_CTSLT_F'][code_insee]</v>
      </c>
    </row>
    <row r="1457" spans="2:6" hidden="1">
      <c r="B1457" t="s">
        <v>5302</v>
      </c>
      <c r="C1457" t="s">
        <v>5303</v>
      </c>
      <c r="D1457" t="s">
        <v>5304</v>
      </c>
      <c r="E1457" t="s">
        <v>1024</v>
      </c>
      <c r="F1457" s="11" t="str">
        <f>"dossierComplet['"&amp;meta_dossier_complet[[#This Row],[COD_VAR]]&amp;"'][code_insee]"</f>
        <v>dossierComplet['C08_APESASLT_F'][code_insee]</v>
      </c>
    </row>
    <row r="1458" spans="2:6" hidden="1">
      <c r="B1458" t="s">
        <v>5305</v>
      </c>
      <c r="C1458" t="s">
        <v>5306</v>
      </c>
      <c r="D1458" t="s">
        <v>5236</v>
      </c>
      <c r="E1458" t="s">
        <v>1024</v>
      </c>
      <c r="F1458" s="11" t="str">
        <f>"dossierComplet['"&amp;meta_dossier_complet[[#This Row],[COD_VAR]]&amp;"'][code_insee]"</f>
        <v>dossierComplet['C08_EMPLT_SAL'][code_insee]</v>
      </c>
    </row>
    <row r="1459" spans="2:6" hidden="1">
      <c r="B1459" t="s">
        <v>5307</v>
      </c>
      <c r="C1459" t="s">
        <v>5308</v>
      </c>
      <c r="D1459" t="s">
        <v>5309</v>
      </c>
      <c r="E1459" t="s">
        <v>1024</v>
      </c>
      <c r="F1459" s="11" t="str">
        <f>"dossierComplet['"&amp;meta_dossier_complet[[#This Row],[COD_VAR]]&amp;"'][code_insee]"</f>
        <v>dossierComplet['C08_AGRILT_SAL'][code_insee]</v>
      </c>
    </row>
    <row r="1460" spans="2:6" hidden="1">
      <c r="B1460" t="s">
        <v>5310</v>
      </c>
      <c r="C1460" t="s">
        <v>5311</v>
      </c>
      <c r="D1460" t="s">
        <v>5312</v>
      </c>
      <c r="E1460" t="s">
        <v>1024</v>
      </c>
      <c r="F1460" s="11" t="str">
        <f>"dossierComplet['"&amp;meta_dossier_complet[[#This Row],[COD_VAR]]&amp;"'][code_insee]"</f>
        <v>dossierComplet['C08_INDUSLT_SAL'][code_insee]</v>
      </c>
    </row>
    <row r="1461" spans="2:6" hidden="1">
      <c r="B1461" t="s">
        <v>5313</v>
      </c>
      <c r="C1461" t="s">
        <v>5314</v>
      </c>
      <c r="D1461" t="s">
        <v>5315</v>
      </c>
      <c r="E1461" t="s">
        <v>1024</v>
      </c>
      <c r="F1461" s="11" t="str">
        <f>"dossierComplet['"&amp;meta_dossier_complet[[#This Row],[COD_VAR]]&amp;"'][code_insee]"</f>
        <v>dossierComplet['C08_CONSTLT_SAL'][code_insee]</v>
      </c>
    </row>
    <row r="1462" spans="2:6" hidden="1">
      <c r="B1462" t="s">
        <v>5316</v>
      </c>
      <c r="C1462" t="s">
        <v>5317</v>
      </c>
      <c r="D1462" t="s">
        <v>5318</v>
      </c>
      <c r="E1462" t="s">
        <v>1024</v>
      </c>
      <c r="F1462" s="11" t="str">
        <f>"dossierComplet['"&amp;meta_dossier_complet[[#This Row],[COD_VAR]]&amp;"'][code_insee]"</f>
        <v>dossierComplet['C08_CTSLT_SAL'][code_insee]</v>
      </c>
    </row>
    <row r="1463" spans="2:6" hidden="1">
      <c r="B1463" t="s">
        <v>5319</v>
      </c>
      <c r="C1463" t="s">
        <v>5320</v>
      </c>
      <c r="D1463" t="s">
        <v>5321</v>
      </c>
      <c r="E1463" t="s">
        <v>1024</v>
      </c>
      <c r="F1463" s="11" t="str">
        <f>"dossierComplet['"&amp;meta_dossier_complet[[#This Row],[COD_VAR]]&amp;"'][code_insee]"</f>
        <v>dossierComplet['C08_APESASLT_SAL'][code_insee]</v>
      </c>
    </row>
    <row r="1464" spans="2:6" hidden="1">
      <c r="B1464" t="s">
        <v>5322</v>
      </c>
      <c r="C1464" t="s">
        <v>5323</v>
      </c>
      <c r="D1464" t="s">
        <v>5324</v>
      </c>
      <c r="E1464" t="s">
        <v>1024</v>
      </c>
      <c r="F1464" s="11" t="str">
        <f>"dossierComplet['"&amp;meta_dossier_complet[[#This Row],[COD_VAR]]&amp;"'][code_insee]"</f>
        <v>dossierComplet['C08_AGRILT_FSAL'][code_insee]</v>
      </c>
    </row>
    <row r="1465" spans="2:6" hidden="1">
      <c r="B1465" t="s">
        <v>5325</v>
      </c>
      <c r="C1465" t="s">
        <v>5326</v>
      </c>
      <c r="D1465" t="s">
        <v>5327</v>
      </c>
      <c r="E1465" t="s">
        <v>1024</v>
      </c>
      <c r="F1465" s="11" t="str">
        <f>"dossierComplet['"&amp;meta_dossier_complet[[#This Row],[COD_VAR]]&amp;"'][code_insee]"</f>
        <v>dossierComplet['C08_INDUSLT_FSAL'][code_insee]</v>
      </c>
    </row>
    <row r="1466" spans="2:6" hidden="1">
      <c r="B1466" t="s">
        <v>5328</v>
      </c>
      <c r="C1466" t="s">
        <v>5329</v>
      </c>
      <c r="D1466" t="s">
        <v>5330</v>
      </c>
      <c r="E1466" t="s">
        <v>1024</v>
      </c>
      <c r="F1466" s="11" t="str">
        <f>"dossierComplet['"&amp;meta_dossier_complet[[#This Row],[COD_VAR]]&amp;"'][code_insee]"</f>
        <v>dossierComplet['C08_CONSTLT_FSAL'][code_insee]</v>
      </c>
    </row>
    <row r="1467" spans="2:6" hidden="1">
      <c r="B1467" t="s">
        <v>5331</v>
      </c>
      <c r="C1467" t="s">
        <v>5332</v>
      </c>
      <c r="D1467" t="s">
        <v>5333</v>
      </c>
      <c r="E1467" t="s">
        <v>1024</v>
      </c>
      <c r="F1467" s="11" t="str">
        <f>"dossierComplet['"&amp;meta_dossier_complet[[#This Row],[COD_VAR]]&amp;"'][code_insee]"</f>
        <v>dossierComplet['C08_CTSLT_FSAL'][code_insee]</v>
      </c>
    </row>
    <row r="1468" spans="2:6" hidden="1">
      <c r="B1468" t="s">
        <v>5334</v>
      </c>
      <c r="C1468" t="s">
        <v>5335</v>
      </c>
      <c r="D1468" t="s">
        <v>5336</v>
      </c>
      <c r="E1468" t="s">
        <v>1024</v>
      </c>
      <c r="F1468" s="11" t="str">
        <f>"dossierComplet['"&amp;meta_dossier_complet[[#This Row],[COD_VAR]]&amp;"'][code_insee]"</f>
        <v>dossierComplet['C08_APESASLT_FSAL'][code_insee]</v>
      </c>
    </row>
    <row r="1469" spans="2:6" hidden="1">
      <c r="B1469" t="s">
        <v>5337</v>
      </c>
      <c r="C1469" t="s">
        <v>5338</v>
      </c>
      <c r="D1469" t="s">
        <v>5339</v>
      </c>
      <c r="E1469" t="s">
        <v>1024</v>
      </c>
      <c r="F1469" s="11" t="str">
        <f>"dossierComplet['"&amp;meta_dossier_complet[[#This Row],[COD_VAR]]&amp;"'][code_insee]"</f>
        <v>dossierComplet['C08_AGRILT_NSAL'][code_insee]</v>
      </c>
    </row>
    <row r="1470" spans="2:6" hidden="1">
      <c r="B1470" t="s">
        <v>5340</v>
      </c>
      <c r="C1470" t="s">
        <v>5341</v>
      </c>
      <c r="D1470" t="s">
        <v>5342</v>
      </c>
      <c r="E1470" t="s">
        <v>1024</v>
      </c>
      <c r="F1470" s="11" t="str">
        <f>"dossierComplet['"&amp;meta_dossier_complet[[#This Row],[COD_VAR]]&amp;"'][code_insee]"</f>
        <v>dossierComplet['C08_INDUSLT_NSAL'][code_insee]</v>
      </c>
    </row>
    <row r="1471" spans="2:6" hidden="1">
      <c r="B1471" t="s">
        <v>5343</v>
      </c>
      <c r="C1471" t="s">
        <v>5344</v>
      </c>
      <c r="D1471" t="s">
        <v>5345</v>
      </c>
      <c r="E1471" t="s">
        <v>1024</v>
      </c>
      <c r="F1471" s="11" t="str">
        <f>"dossierComplet['"&amp;meta_dossier_complet[[#This Row],[COD_VAR]]&amp;"'][code_insee]"</f>
        <v>dossierComplet['C08_CONSTLT_NSAL'][code_insee]</v>
      </c>
    </row>
    <row r="1472" spans="2:6" hidden="1">
      <c r="B1472" t="s">
        <v>5346</v>
      </c>
      <c r="C1472" t="s">
        <v>5347</v>
      </c>
      <c r="D1472" t="s">
        <v>5348</v>
      </c>
      <c r="E1472" t="s">
        <v>1024</v>
      </c>
      <c r="F1472" s="11" t="str">
        <f>"dossierComplet['"&amp;meta_dossier_complet[[#This Row],[COD_VAR]]&amp;"'][code_insee]"</f>
        <v>dossierComplet['C08_CTSLT_NSAL'][code_insee]</v>
      </c>
    </row>
    <row r="1473" spans="1:6" hidden="1">
      <c r="B1473" t="s">
        <v>5349</v>
      </c>
      <c r="C1473" t="s">
        <v>5350</v>
      </c>
      <c r="D1473" t="s">
        <v>5351</v>
      </c>
      <c r="E1473" t="s">
        <v>1024</v>
      </c>
      <c r="F1473" s="11" t="str">
        <f>"dossierComplet['"&amp;meta_dossier_complet[[#This Row],[COD_VAR]]&amp;"'][code_insee]"</f>
        <v>dossierComplet['C08_APESASLT_NSAL'][code_insee]</v>
      </c>
    </row>
    <row r="1474" spans="1:6" hidden="1">
      <c r="B1474" t="s">
        <v>5352</v>
      </c>
      <c r="C1474" t="s">
        <v>5353</v>
      </c>
      <c r="D1474" t="s">
        <v>5354</v>
      </c>
      <c r="E1474" t="s">
        <v>1024</v>
      </c>
      <c r="F1474" s="11" t="str">
        <f>"dossierComplet['"&amp;meta_dossier_complet[[#This Row],[COD_VAR]]&amp;"'][code_insee]"</f>
        <v>dossierComplet['C08_AGRILT_FNSAL'][code_insee]</v>
      </c>
    </row>
    <row r="1475" spans="1:6" hidden="1">
      <c r="B1475" t="s">
        <v>5355</v>
      </c>
      <c r="C1475" t="s">
        <v>5356</v>
      </c>
      <c r="D1475" t="s">
        <v>5357</v>
      </c>
      <c r="E1475" t="s">
        <v>1024</v>
      </c>
      <c r="F1475" s="11" t="str">
        <f>"dossierComplet['"&amp;meta_dossier_complet[[#This Row],[COD_VAR]]&amp;"'][code_insee]"</f>
        <v>dossierComplet['C08_INDUSLT_FNSAL'][code_insee]</v>
      </c>
    </row>
    <row r="1476" spans="1:6" hidden="1">
      <c r="B1476" t="s">
        <v>5358</v>
      </c>
      <c r="C1476" t="s">
        <v>5359</v>
      </c>
      <c r="D1476" t="s">
        <v>5360</v>
      </c>
      <c r="E1476" t="s">
        <v>1024</v>
      </c>
      <c r="F1476" s="11" t="str">
        <f>"dossierComplet['"&amp;meta_dossier_complet[[#This Row],[COD_VAR]]&amp;"'][code_insee]"</f>
        <v>dossierComplet['C08_CONSTLT_FNSAL'][code_insee]</v>
      </c>
    </row>
    <row r="1477" spans="1:6" hidden="1">
      <c r="B1477" t="s">
        <v>5361</v>
      </c>
      <c r="C1477" t="s">
        <v>5362</v>
      </c>
      <c r="D1477" t="s">
        <v>5363</v>
      </c>
      <c r="E1477" t="s">
        <v>1024</v>
      </c>
      <c r="F1477" s="11" t="str">
        <f>"dossierComplet['"&amp;meta_dossier_complet[[#This Row],[COD_VAR]]&amp;"'][code_insee]"</f>
        <v>dossierComplet['C08_CTSLT_FNSAL'][code_insee]</v>
      </c>
    </row>
    <row r="1478" spans="1:6" hidden="1">
      <c r="B1478" t="s">
        <v>5364</v>
      </c>
      <c r="C1478" t="s">
        <v>5365</v>
      </c>
      <c r="D1478" t="s">
        <v>5366</v>
      </c>
      <c r="E1478" t="s">
        <v>1024</v>
      </c>
      <c r="F1478" s="11" t="str">
        <f>"dossierComplet['"&amp;meta_dossier_complet[[#This Row],[COD_VAR]]&amp;"'][code_insee]"</f>
        <v>dossierComplet['C08_APESASLT_FNSAL'][code_insee]</v>
      </c>
    </row>
    <row r="1479" spans="1:6" hidden="1">
      <c r="B1479" t="s">
        <v>5367</v>
      </c>
      <c r="C1479" t="s">
        <v>5368</v>
      </c>
      <c r="D1479" t="s">
        <v>5369</v>
      </c>
      <c r="E1479" t="s">
        <v>1024</v>
      </c>
      <c r="F1479" s="11" t="str">
        <f>"dossierComplet['"&amp;meta_dossier_complet[[#This Row],[COD_VAR]]&amp;"'][code_insee]"</f>
        <v>dossierComplet['D99_POP'][code_insee]</v>
      </c>
    </row>
    <row r="1480" spans="1:6" hidden="1">
      <c r="B1480" t="s">
        <v>5370</v>
      </c>
      <c r="C1480" t="s">
        <v>5371</v>
      </c>
      <c r="D1480" t="s">
        <v>5372</v>
      </c>
      <c r="E1480" t="s">
        <v>1024</v>
      </c>
      <c r="F1480" s="11" t="str">
        <f>"dossierComplet['"&amp;meta_dossier_complet[[#This Row],[COD_VAR]]&amp;"'][code_insee]"</f>
        <v>dossierComplet['D90_POP'][code_insee]</v>
      </c>
    </row>
    <row r="1481" spans="1:6" hidden="1">
      <c r="B1481" t="s">
        <v>5373</v>
      </c>
      <c r="C1481" t="s">
        <v>5374</v>
      </c>
      <c r="D1481" t="s">
        <v>5372</v>
      </c>
      <c r="E1481" t="s">
        <v>1024</v>
      </c>
      <c r="F1481" s="11" t="str">
        <f>"dossierComplet['"&amp;meta_dossier_complet[[#This Row],[COD_VAR]]&amp;"'][code_insee]"</f>
        <v>dossierComplet['D82_POP'][code_insee]</v>
      </c>
    </row>
    <row r="1482" spans="1:6" hidden="1">
      <c r="B1482" t="s">
        <v>5375</v>
      </c>
      <c r="C1482" t="s">
        <v>5376</v>
      </c>
      <c r="D1482" t="s">
        <v>5372</v>
      </c>
      <c r="E1482" t="s">
        <v>1024</v>
      </c>
      <c r="F1482" s="11" t="str">
        <f>"dossierComplet['"&amp;meta_dossier_complet[[#This Row],[COD_VAR]]&amp;"'][code_insee]"</f>
        <v>dossierComplet['D75_POP'][code_insee]</v>
      </c>
    </row>
    <row r="1483" spans="1:6" hidden="1">
      <c r="B1483" t="s">
        <v>5377</v>
      </c>
      <c r="C1483" t="s">
        <v>5378</v>
      </c>
      <c r="D1483" t="s">
        <v>5372</v>
      </c>
      <c r="E1483" t="s">
        <v>1024</v>
      </c>
      <c r="F1483" s="11" t="str">
        <f>"dossierComplet['"&amp;meta_dossier_complet[[#This Row],[COD_VAR]]&amp;"'][code_insee]"</f>
        <v>dossierComplet['D68_POP'][code_insee]</v>
      </c>
    </row>
    <row r="1484" spans="1:6" hidden="1">
      <c r="B1484" t="s">
        <v>5379</v>
      </c>
      <c r="C1484" t="s">
        <v>5380</v>
      </c>
      <c r="D1484" t="s">
        <v>5380</v>
      </c>
      <c r="E1484" t="s">
        <v>1024</v>
      </c>
      <c r="F1484" s="11" t="str">
        <f>"dossierComplet['"&amp;meta_dossier_complet[[#This Row],[COD_VAR]]&amp;"'][code_insee]"</f>
        <v>dossierComplet['SUPERF'][code_insee]</v>
      </c>
    </row>
    <row r="1485" spans="1:6">
      <c r="A1485" s="9" t="s">
        <v>6551</v>
      </c>
      <c r="B1485" t="s">
        <v>730</v>
      </c>
      <c r="C1485" t="s">
        <v>5381</v>
      </c>
      <c r="D1485" t="s">
        <v>731</v>
      </c>
      <c r="E1485" t="s">
        <v>1024</v>
      </c>
      <c r="F1485" s="11" t="str">
        <f>"dossierComplet['"&amp;meta_dossier_complet[[#This Row],[COD_VAR]]&amp;"'][code_insee]"</f>
        <v>dossierComplet['NAIS1318'][code_insee]</v>
      </c>
    </row>
    <row r="1486" spans="1:6">
      <c r="A1486" s="9" t="s">
        <v>6551</v>
      </c>
      <c r="B1486" t="s">
        <v>728</v>
      </c>
      <c r="C1486" t="s">
        <v>5382</v>
      </c>
      <c r="D1486" t="s">
        <v>729</v>
      </c>
      <c r="E1486" t="s">
        <v>1024</v>
      </c>
      <c r="F1486" s="11" t="str">
        <f>"dossierComplet['"&amp;meta_dossier_complet[[#This Row],[COD_VAR]]&amp;"'][code_insee]"</f>
        <v>dossierComplet['NAIS0813'][code_insee]</v>
      </c>
    </row>
    <row r="1487" spans="1:6" hidden="1">
      <c r="B1487" t="s">
        <v>5383</v>
      </c>
      <c r="C1487" t="s">
        <v>5384</v>
      </c>
      <c r="D1487" t="s">
        <v>5385</v>
      </c>
      <c r="E1487" t="s">
        <v>1024</v>
      </c>
      <c r="F1487" s="11" t="str">
        <f>"dossierComplet['"&amp;meta_dossier_complet[[#This Row],[COD_VAR]]&amp;"'][code_insee]"</f>
        <v>dossierComplet['NAIS9908'][code_insee]</v>
      </c>
    </row>
    <row r="1488" spans="1:6" hidden="1">
      <c r="B1488" t="s">
        <v>5386</v>
      </c>
      <c r="C1488" t="s">
        <v>5387</v>
      </c>
      <c r="D1488" t="s">
        <v>5388</v>
      </c>
      <c r="E1488" t="s">
        <v>1024</v>
      </c>
      <c r="F1488" s="11" t="str">
        <f>"dossierComplet['"&amp;meta_dossier_complet[[#This Row],[COD_VAR]]&amp;"'][code_insee]"</f>
        <v>dossierComplet['NAIS9099'][code_insee]</v>
      </c>
    </row>
    <row r="1489" spans="1:6" hidden="1">
      <c r="B1489" t="s">
        <v>5389</v>
      </c>
      <c r="C1489" t="s">
        <v>5390</v>
      </c>
      <c r="D1489" t="s">
        <v>5391</v>
      </c>
      <c r="E1489" t="s">
        <v>1024</v>
      </c>
      <c r="F1489" s="11" t="str">
        <f>"dossierComplet['"&amp;meta_dossier_complet[[#This Row],[COD_VAR]]&amp;"'][code_insee]"</f>
        <v>dossierComplet['NAIS8290'][code_insee]</v>
      </c>
    </row>
    <row r="1490" spans="1:6" hidden="1">
      <c r="B1490" t="s">
        <v>5392</v>
      </c>
      <c r="C1490" t="s">
        <v>5393</v>
      </c>
      <c r="D1490" t="s">
        <v>5394</v>
      </c>
      <c r="E1490" t="s">
        <v>1024</v>
      </c>
      <c r="F1490" s="11" t="str">
        <f>"dossierComplet['"&amp;meta_dossier_complet[[#This Row],[COD_VAR]]&amp;"'][code_insee]"</f>
        <v>dossierComplet['NAIS7582'][code_insee]</v>
      </c>
    </row>
    <row r="1491" spans="1:6" hidden="1">
      <c r="B1491" t="s">
        <v>5395</v>
      </c>
      <c r="C1491" t="s">
        <v>5396</v>
      </c>
      <c r="D1491" t="s">
        <v>5397</v>
      </c>
      <c r="E1491" t="s">
        <v>1024</v>
      </c>
      <c r="F1491" s="11" t="str">
        <f>"dossierComplet['"&amp;meta_dossier_complet[[#This Row],[COD_VAR]]&amp;"'][code_insee]"</f>
        <v>dossierComplet['NAIS6875'][code_insee]</v>
      </c>
    </row>
    <row r="1492" spans="1:6">
      <c r="A1492" s="9" t="s">
        <v>6551</v>
      </c>
      <c r="B1492" t="s">
        <v>734</v>
      </c>
      <c r="C1492" t="s">
        <v>5398</v>
      </c>
      <c r="D1492" t="s">
        <v>735</v>
      </c>
      <c r="E1492" t="s">
        <v>1024</v>
      </c>
      <c r="F1492" s="11" t="str">
        <f>"dossierComplet['"&amp;meta_dossier_complet[[#This Row],[COD_VAR]]&amp;"'][code_insee]"</f>
        <v>dossierComplet['DECE1318'][code_insee]</v>
      </c>
    </row>
    <row r="1493" spans="1:6">
      <c r="A1493" s="9" t="s">
        <v>6551</v>
      </c>
      <c r="B1493" t="s">
        <v>732</v>
      </c>
      <c r="C1493" t="s">
        <v>5399</v>
      </c>
      <c r="D1493" t="s">
        <v>733</v>
      </c>
      <c r="E1493" t="s">
        <v>1024</v>
      </c>
      <c r="F1493" s="11" t="str">
        <f>"dossierComplet['"&amp;meta_dossier_complet[[#This Row],[COD_VAR]]&amp;"'][code_insee]"</f>
        <v>dossierComplet['DECE0813'][code_insee]</v>
      </c>
    </row>
    <row r="1494" spans="1:6" hidden="1">
      <c r="B1494" t="s">
        <v>5400</v>
      </c>
      <c r="C1494" t="s">
        <v>5401</v>
      </c>
      <c r="D1494" t="s">
        <v>5402</v>
      </c>
      <c r="E1494" t="s">
        <v>1024</v>
      </c>
      <c r="F1494" s="11" t="str">
        <f>"dossierComplet['"&amp;meta_dossier_complet[[#This Row],[COD_VAR]]&amp;"'][code_insee]"</f>
        <v>dossierComplet['DECE9908'][code_insee]</v>
      </c>
    </row>
    <row r="1495" spans="1:6" hidden="1">
      <c r="B1495" t="s">
        <v>5403</v>
      </c>
      <c r="C1495" t="s">
        <v>5404</v>
      </c>
      <c r="D1495" t="s">
        <v>5405</v>
      </c>
      <c r="E1495" t="s">
        <v>1024</v>
      </c>
      <c r="F1495" s="11" t="str">
        <f>"dossierComplet['"&amp;meta_dossier_complet[[#This Row],[COD_VAR]]&amp;"'][code_insee]"</f>
        <v>dossierComplet['DECE9099'][code_insee]</v>
      </c>
    </row>
    <row r="1496" spans="1:6" hidden="1">
      <c r="B1496" t="s">
        <v>5406</v>
      </c>
      <c r="C1496" t="s">
        <v>5407</v>
      </c>
      <c r="D1496" t="s">
        <v>5408</v>
      </c>
      <c r="E1496" t="s">
        <v>1024</v>
      </c>
      <c r="F1496" s="11" t="str">
        <f>"dossierComplet['"&amp;meta_dossier_complet[[#This Row],[COD_VAR]]&amp;"'][code_insee]"</f>
        <v>dossierComplet['DECE8290'][code_insee]</v>
      </c>
    </row>
    <row r="1497" spans="1:6" hidden="1">
      <c r="B1497" t="s">
        <v>5409</v>
      </c>
      <c r="C1497" t="s">
        <v>5410</v>
      </c>
      <c r="D1497" t="s">
        <v>5411</v>
      </c>
      <c r="E1497" t="s">
        <v>1024</v>
      </c>
      <c r="F1497" s="11" t="str">
        <f>"dossierComplet['"&amp;meta_dossier_complet[[#This Row],[COD_VAR]]&amp;"'][code_insee]"</f>
        <v>dossierComplet['DECE7582'][code_insee]</v>
      </c>
    </row>
    <row r="1498" spans="1:6" hidden="1">
      <c r="B1498" t="s">
        <v>5412</v>
      </c>
      <c r="C1498" t="s">
        <v>5413</v>
      </c>
      <c r="D1498" t="s">
        <v>5414</v>
      </c>
      <c r="E1498" t="s">
        <v>1024</v>
      </c>
      <c r="F1498" s="11" t="str">
        <f>"dossierComplet['"&amp;meta_dossier_complet[[#This Row],[COD_VAR]]&amp;"'][code_insee]"</f>
        <v>dossierComplet['DECE6875'][code_insee]</v>
      </c>
    </row>
    <row r="1499" spans="1:6" hidden="1">
      <c r="B1499" t="s">
        <v>5415</v>
      </c>
      <c r="C1499" t="s">
        <v>5416</v>
      </c>
      <c r="D1499" t="s">
        <v>5417</v>
      </c>
      <c r="E1499" t="s">
        <v>1024</v>
      </c>
      <c r="F1499" s="11" t="str">
        <f>"dossierComplet['"&amp;meta_dossier_complet[[#This Row],[COD_VAR]]&amp;"'][code_insee]"</f>
        <v>dossierComplet['D99_LOG'][code_insee]</v>
      </c>
    </row>
    <row r="1500" spans="1:6" hidden="1">
      <c r="B1500" t="s">
        <v>5418</v>
      </c>
      <c r="C1500" t="s">
        <v>5419</v>
      </c>
      <c r="D1500" t="s">
        <v>5417</v>
      </c>
      <c r="E1500" t="s">
        <v>1024</v>
      </c>
      <c r="F1500" s="11" t="str">
        <f>"dossierComplet['"&amp;meta_dossier_complet[[#This Row],[COD_VAR]]&amp;"'][code_insee]"</f>
        <v>dossierComplet['D90_LOG'][code_insee]</v>
      </c>
    </row>
    <row r="1501" spans="1:6" hidden="1">
      <c r="B1501" t="s">
        <v>5420</v>
      </c>
      <c r="C1501" t="s">
        <v>5421</v>
      </c>
      <c r="D1501" t="s">
        <v>5417</v>
      </c>
      <c r="E1501" t="s">
        <v>1024</v>
      </c>
      <c r="F1501" s="11" t="str">
        <f>"dossierComplet['"&amp;meta_dossier_complet[[#This Row],[COD_VAR]]&amp;"'][code_insee]"</f>
        <v>dossierComplet['D82_LOG'][code_insee]</v>
      </c>
    </row>
    <row r="1502" spans="1:6" hidden="1">
      <c r="B1502" t="s">
        <v>5422</v>
      </c>
      <c r="C1502" t="s">
        <v>5423</v>
      </c>
      <c r="D1502" t="s">
        <v>5417</v>
      </c>
      <c r="E1502" t="s">
        <v>1024</v>
      </c>
      <c r="F1502" s="11" t="str">
        <f>"dossierComplet['"&amp;meta_dossier_complet[[#This Row],[COD_VAR]]&amp;"'][code_insee]"</f>
        <v>dossierComplet['D75_LOG'][code_insee]</v>
      </c>
    </row>
    <row r="1503" spans="1:6" hidden="1">
      <c r="B1503" t="s">
        <v>5424</v>
      </c>
      <c r="C1503" t="s">
        <v>5425</v>
      </c>
      <c r="D1503" t="s">
        <v>5417</v>
      </c>
      <c r="E1503" t="s">
        <v>1024</v>
      </c>
      <c r="F1503" s="11" t="str">
        <f>"dossierComplet['"&amp;meta_dossier_complet[[#This Row],[COD_VAR]]&amp;"'][code_insee]"</f>
        <v>dossierComplet['D68_LOG'][code_insee]</v>
      </c>
    </row>
    <row r="1504" spans="1:6" hidden="1">
      <c r="B1504" t="s">
        <v>5426</v>
      </c>
      <c r="C1504" t="s">
        <v>5427</v>
      </c>
      <c r="D1504" t="s">
        <v>5428</v>
      </c>
      <c r="E1504" t="s">
        <v>1024</v>
      </c>
      <c r="F1504" s="11" t="str">
        <f>"dossierComplet['"&amp;meta_dossier_complet[[#This Row],[COD_VAR]]&amp;"'][code_insee]"</f>
        <v>dossierComplet['D99_RP'][code_insee]</v>
      </c>
    </row>
    <row r="1505" spans="2:6" hidden="1">
      <c r="B1505" t="s">
        <v>5429</v>
      </c>
      <c r="C1505" t="s">
        <v>5430</v>
      </c>
      <c r="D1505" t="s">
        <v>5428</v>
      </c>
      <c r="E1505" t="s">
        <v>1024</v>
      </c>
      <c r="F1505" s="11" t="str">
        <f>"dossierComplet['"&amp;meta_dossier_complet[[#This Row],[COD_VAR]]&amp;"'][code_insee]"</f>
        <v>dossierComplet['D90_RP'][code_insee]</v>
      </c>
    </row>
    <row r="1506" spans="2:6" hidden="1">
      <c r="B1506" t="s">
        <v>5431</v>
      </c>
      <c r="C1506" t="s">
        <v>5432</v>
      </c>
      <c r="D1506" t="s">
        <v>5428</v>
      </c>
      <c r="E1506" t="s">
        <v>1024</v>
      </c>
      <c r="F1506" s="11" t="str">
        <f>"dossierComplet['"&amp;meta_dossier_complet[[#This Row],[COD_VAR]]&amp;"'][code_insee]"</f>
        <v>dossierComplet['D82_RP'][code_insee]</v>
      </c>
    </row>
    <row r="1507" spans="2:6" hidden="1">
      <c r="B1507" t="s">
        <v>5433</v>
      </c>
      <c r="C1507" t="s">
        <v>5434</v>
      </c>
      <c r="D1507" t="s">
        <v>5428</v>
      </c>
      <c r="E1507" t="s">
        <v>1024</v>
      </c>
      <c r="F1507" s="11" t="str">
        <f>"dossierComplet['"&amp;meta_dossier_complet[[#This Row],[COD_VAR]]&amp;"'][code_insee]"</f>
        <v>dossierComplet['D75_RP'][code_insee]</v>
      </c>
    </row>
    <row r="1508" spans="2:6" hidden="1">
      <c r="B1508" t="s">
        <v>5435</v>
      </c>
      <c r="C1508" t="s">
        <v>5436</v>
      </c>
      <c r="D1508" t="s">
        <v>5428</v>
      </c>
      <c r="E1508" t="s">
        <v>1024</v>
      </c>
      <c r="F1508" s="11" t="str">
        <f>"dossierComplet['"&amp;meta_dossier_complet[[#This Row],[COD_VAR]]&amp;"'][code_insee]"</f>
        <v>dossierComplet['D68_RP'][code_insee]</v>
      </c>
    </row>
    <row r="1509" spans="2:6" hidden="1">
      <c r="B1509" t="s">
        <v>5437</v>
      </c>
      <c r="C1509" t="s">
        <v>5438</v>
      </c>
      <c r="D1509" t="s">
        <v>5439</v>
      </c>
      <c r="E1509" t="s">
        <v>1024</v>
      </c>
      <c r="F1509" s="11" t="str">
        <f>"dossierComplet['"&amp;meta_dossier_complet[[#This Row],[COD_VAR]]&amp;"'][code_insee]"</f>
        <v>dossierComplet['D99_RSECOCC'][code_insee]</v>
      </c>
    </row>
    <row r="1510" spans="2:6" hidden="1">
      <c r="B1510" t="s">
        <v>5440</v>
      </c>
      <c r="C1510" t="s">
        <v>5441</v>
      </c>
      <c r="D1510" t="s">
        <v>5439</v>
      </c>
      <c r="E1510" t="s">
        <v>1024</v>
      </c>
      <c r="F1510" s="11" t="str">
        <f>"dossierComplet['"&amp;meta_dossier_complet[[#This Row],[COD_VAR]]&amp;"'][code_insee]"</f>
        <v>dossierComplet['D90_RSECOCC'][code_insee]</v>
      </c>
    </row>
    <row r="1511" spans="2:6" hidden="1">
      <c r="B1511" t="s">
        <v>5442</v>
      </c>
      <c r="C1511" t="s">
        <v>5443</v>
      </c>
      <c r="D1511" t="s">
        <v>5439</v>
      </c>
      <c r="E1511" t="s">
        <v>1024</v>
      </c>
      <c r="F1511" s="11" t="str">
        <f>"dossierComplet['"&amp;meta_dossier_complet[[#This Row],[COD_VAR]]&amp;"'][code_insee]"</f>
        <v>dossierComplet['D82_RSECOCC'][code_insee]</v>
      </c>
    </row>
    <row r="1512" spans="2:6" hidden="1">
      <c r="B1512" t="s">
        <v>5444</v>
      </c>
      <c r="C1512" t="s">
        <v>5445</v>
      </c>
      <c r="D1512" t="s">
        <v>5439</v>
      </c>
      <c r="E1512" t="s">
        <v>1024</v>
      </c>
      <c r="F1512" s="11" t="str">
        <f>"dossierComplet['"&amp;meta_dossier_complet[[#This Row],[COD_VAR]]&amp;"'][code_insee]"</f>
        <v>dossierComplet['D75_RSECOCC'][code_insee]</v>
      </c>
    </row>
    <row r="1513" spans="2:6" hidden="1">
      <c r="B1513" t="s">
        <v>5446</v>
      </c>
      <c r="C1513" t="s">
        <v>5447</v>
      </c>
      <c r="D1513" t="s">
        <v>5439</v>
      </c>
      <c r="E1513" t="s">
        <v>1024</v>
      </c>
      <c r="F1513" s="11" t="str">
        <f>"dossierComplet['"&amp;meta_dossier_complet[[#This Row],[COD_VAR]]&amp;"'][code_insee]"</f>
        <v>dossierComplet['D68_RSECOCC'][code_insee]</v>
      </c>
    </row>
    <row r="1514" spans="2:6" hidden="1">
      <c r="B1514" t="s">
        <v>5448</v>
      </c>
      <c r="C1514" t="s">
        <v>5449</v>
      </c>
      <c r="D1514" t="s">
        <v>5450</v>
      </c>
      <c r="E1514" t="s">
        <v>1024</v>
      </c>
      <c r="F1514" s="11" t="str">
        <f>"dossierComplet['"&amp;meta_dossier_complet[[#This Row],[COD_VAR]]&amp;"'][code_insee]"</f>
        <v>dossierComplet['D99_LOGVAC'][code_insee]</v>
      </c>
    </row>
    <row r="1515" spans="2:6" hidden="1">
      <c r="B1515" t="s">
        <v>5451</v>
      </c>
      <c r="C1515" t="s">
        <v>5452</v>
      </c>
      <c r="D1515" t="s">
        <v>5450</v>
      </c>
      <c r="E1515" t="s">
        <v>1024</v>
      </c>
      <c r="F1515" s="11" t="str">
        <f>"dossierComplet['"&amp;meta_dossier_complet[[#This Row],[COD_VAR]]&amp;"'][code_insee]"</f>
        <v>dossierComplet['D90_LOGVAC'][code_insee]</v>
      </c>
    </row>
    <row r="1516" spans="2:6" hidden="1">
      <c r="B1516" t="s">
        <v>5453</v>
      </c>
      <c r="C1516" t="s">
        <v>5454</v>
      </c>
      <c r="D1516" t="s">
        <v>5450</v>
      </c>
      <c r="E1516" t="s">
        <v>1024</v>
      </c>
      <c r="F1516" s="11" t="str">
        <f>"dossierComplet['"&amp;meta_dossier_complet[[#This Row],[COD_VAR]]&amp;"'][code_insee]"</f>
        <v>dossierComplet['D82_LOGVAC'][code_insee]</v>
      </c>
    </row>
    <row r="1517" spans="2:6" hidden="1">
      <c r="B1517" t="s">
        <v>5455</v>
      </c>
      <c r="C1517" t="s">
        <v>5456</v>
      </c>
      <c r="D1517" t="s">
        <v>5450</v>
      </c>
      <c r="E1517" t="s">
        <v>1024</v>
      </c>
      <c r="F1517" s="11" t="str">
        <f>"dossierComplet['"&amp;meta_dossier_complet[[#This Row],[COD_VAR]]&amp;"'][code_insee]"</f>
        <v>dossierComplet['D75_LOGVAC'][code_insee]</v>
      </c>
    </row>
    <row r="1518" spans="2:6" hidden="1">
      <c r="B1518" t="s">
        <v>5457</v>
      </c>
      <c r="C1518" t="s">
        <v>5458</v>
      </c>
      <c r="D1518" t="s">
        <v>5450</v>
      </c>
      <c r="E1518" t="s">
        <v>1024</v>
      </c>
      <c r="F1518" s="11" t="str">
        <f>"dossierComplet['"&amp;meta_dossier_complet[[#This Row],[COD_VAR]]&amp;"'][code_insee]"</f>
        <v>dossierComplet['D68_LOGVAC'][code_insee]</v>
      </c>
    </row>
    <row r="1519" spans="2:6" hidden="1">
      <c r="B1519" t="s">
        <v>5459</v>
      </c>
      <c r="C1519" t="s">
        <v>5460</v>
      </c>
      <c r="D1519" t="s">
        <v>5461</v>
      </c>
      <c r="E1519" t="s">
        <v>1024</v>
      </c>
      <c r="F1519" s="11" t="str">
        <f>"dossierComplet['"&amp;meta_dossier_complet[[#This Row],[COD_VAR]]&amp;"'][code_insee]"</f>
        <v>dossierComplet['D99_PMEN'][code_insee]</v>
      </c>
    </row>
    <row r="1520" spans="2:6" hidden="1">
      <c r="B1520" t="s">
        <v>5462</v>
      </c>
      <c r="C1520" t="s">
        <v>5463</v>
      </c>
      <c r="D1520" t="s">
        <v>5464</v>
      </c>
      <c r="E1520" t="s">
        <v>1024</v>
      </c>
      <c r="F1520" s="11" t="str">
        <f>"dossierComplet['"&amp;meta_dossier_complet[[#This Row],[COD_VAR]]&amp;"'][code_insee]"</f>
        <v>dossierComplet['D90_NPER_RP'][code_insee]</v>
      </c>
    </row>
    <row r="1521" spans="2:6" hidden="1">
      <c r="B1521" t="s">
        <v>5465</v>
      </c>
      <c r="C1521" t="s">
        <v>5466</v>
      </c>
      <c r="D1521" t="s">
        <v>5464</v>
      </c>
      <c r="E1521" t="s">
        <v>1024</v>
      </c>
      <c r="F1521" s="11" t="str">
        <f>"dossierComplet['"&amp;meta_dossier_complet[[#This Row],[COD_VAR]]&amp;"'][code_insee]"</f>
        <v>dossierComplet['D82_NPER_RP'][code_insee]</v>
      </c>
    </row>
    <row r="1522" spans="2:6" hidden="1">
      <c r="B1522" t="s">
        <v>5467</v>
      </c>
      <c r="C1522" t="s">
        <v>5468</v>
      </c>
      <c r="D1522" t="s">
        <v>5464</v>
      </c>
      <c r="E1522" t="s">
        <v>1024</v>
      </c>
      <c r="F1522" s="11" t="str">
        <f>"dossierComplet['"&amp;meta_dossier_complet[[#This Row],[COD_VAR]]&amp;"'][code_insee]"</f>
        <v>dossierComplet['D75_NPER_RP'][code_insee]</v>
      </c>
    </row>
    <row r="1523" spans="2:6" hidden="1">
      <c r="B1523" t="s">
        <v>5469</v>
      </c>
      <c r="C1523" t="s">
        <v>5470</v>
      </c>
      <c r="D1523" t="s">
        <v>5464</v>
      </c>
      <c r="E1523" t="s">
        <v>1024</v>
      </c>
      <c r="F1523" s="11" t="str">
        <f>"dossierComplet['"&amp;meta_dossier_complet[[#This Row],[COD_VAR]]&amp;"'][code_insee]"</f>
        <v>dossierComplet['D68_NPER_RP'][code_insee]</v>
      </c>
    </row>
    <row r="1524" spans="2:6" hidden="1">
      <c r="B1524" t="s">
        <v>5471</v>
      </c>
      <c r="C1524" t="s">
        <v>5472</v>
      </c>
      <c r="D1524" t="s">
        <v>5473</v>
      </c>
      <c r="E1524" t="s">
        <v>1024</v>
      </c>
      <c r="F1524" s="11" t="str">
        <f>"dossierComplet['"&amp;meta_dossier_complet[[#This Row],[COD_VAR]]&amp;"'][code_insee]"</f>
        <v>dossierComplet['NAISD14'][code_insee]</v>
      </c>
    </row>
    <row r="1525" spans="2:6" hidden="1">
      <c r="B1525" t="s">
        <v>5474</v>
      </c>
      <c r="C1525" t="s">
        <v>5475</v>
      </c>
      <c r="D1525" t="s">
        <v>5476</v>
      </c>
      <c r="E1525" t="s">
        <v>1024</v>
      </c>
      <c r="F1525" s="11" t="str">
        <f>"dossierComplet['"&amp;meta_dossier_complet[[#This Row],[COD_VAR]]&amp;"'][code_insee]"</f>
        <v>dossierComplet['NAISD15'][code_insee]</v>
      </c>
    </row>
    <row r="1526" spans="2:6" hidden="1">
      <c r="B1526" t="s">
        <v>5477</v>
      </c>
      <c r="C1526" t="s">
        <v>5478</v>
      </c>
      <c r="D1526" t="s">
        <v>5479</v>
      </c>
      <c r="E1526" t="s">
        <v>1024</v>
      </c>
      <c r="F1526" s="11" t="str">
        <f>"dossierComplet['"&amp;meta_dossier_complet[[#This Row],[COD_VAR]]&amp;"'][code_insee]"</f>
        <v>dossierComplet['NAISD16'][code_insee]</v>
      </c>
    </row>
    <row r="1527" spans="2:6" hidden="1">
      <c r="B1527" t="s">
        <v>5480</v>
      </c>
      <c r="C1527" t="s">
        <v>5481</v>
      </c>
      <c r="D1527" t="s">
        <v>5482</v>
      </c>
      <c r="E1527" t="s">
        <v>1024</v>
      </c>
      <c r="F1527" s="11" t="str">
        <f>"dossierComplet['"&amp;meta_dossier_complet[[#This Row],[COD_VAR]]&amp;"'][code_insee]"</f>
        <v>dossierComplet['NAISD17'][code_insee]</v>
      </c>
    </row>
    <row r="1528" spans="2:6" hidden="1">
      <c r="B1528" t="s">
        <v>5483</v>
      </c>
      <c r="C1528" t="s">
        <v>5484</v>
      </c>
      <c r="D1528" t="s">
        <v>5485</v>
      </c>
      <c r="E1528" t="s">
        <v>1024</v>
      </c>
      <c r="F1528" s="11" t="str">
        <f>"dossierComplet['"&amp;meta_dossier_complet[[#This Row],[COD_VAR]]&amp;"'][code_insee]"</f>
        <v>dossierComplet['NAISD18'][code_insee]</v>
      </c>
    </row>
    <row r="1529" spans="2:6" hidden="1">
      <c r="B1529" t="s">
        <v>5486</v>
      </c>
      <c r="C1529" t="s">
        <v>5487</v>
      </c>
      <c r="D1529" t="s">
        <v>5488</v>
      </c>
      <c r="E1529" t="s">
        <v>1024</v>
      </c>
      <c r="F1529" s="11" t="str">
        <f>"dossierComplet['"&amp;meta_dossier_complet[[#This Row],[COD_VAR]]&amp;"'][code_insee]"</f>
        <v>dossierComplet['NAISD19'][code_insee]</v>
      </c>
    </row>
    <row r="1530" spans="2:6" hidden="1">
      <c r="B1530" t="s">
        <v>5489</v>
      </c>
      <c r="C1530" t="s">
        <v>5490</v>
      </c>
      <c r="D1530" t="s">
        <v>5491</v>
      </c>
      <c r="E1530" t="s">
        <v>1024</v>
      </c>
      <c r="F1530" s="11" t="str">
        <f>"dossierComplet['"&amp;meta_dossier_complet[[#This Row],[COD_VAR]]&amp;"'][code_insee]"</f>
        <v>dossierComplet['NAISD20'][code_insee]</v>
      </c>
    </row>
    <row r="1531" spans="2:6" hidden="1">
      <c r="B1531" t="s">
        <v>5492</v>
      </c>
      <c r="C1531" t="s">
        <v>5493</v>
      </c>
      <c r="D1531" t="s">
        <v>5494</v>
      </c>
      <c r="E1531" t="s">
        <v>1024</v>
      </c>
      <c r="F1531" s="11" t="str">
        <f>"dossierComplet['"&amp;meta_dossier_complet[[#This Row],[COD_VAR]]&amp;"'][code_insee]"</f>
        <v>dossierComplet['DECESD14'][code_insee]</v>
      </c>
    </row>
    <row r="1532" spans="2:6" hidden="1">
      <c r="B1532" t="s">
        <v>5495</v>
      </c>
      <c r="C1532" t="s">
        <v>5496</v>
      </c>
      <c r="D1532" t="s">
        <v>5497</v>
      </c>
      <c r="E1532" t="s">
        <v>1024</v>
      </c>
      <c r="F1532" s="11" t="str">
        <f>"dossierComplet['"&amp;meta_dossier_complet[[#This Row],[COD_VAR]]&amp;"'][code_insee]"</f>
        <v>dossierComplet['DECESD15'][code_insee]</v>
      </c>
    </row>
    <row r="1533" spans="2:6" hidden="1">
      <c r="B1533" t="s">
        <v>5498</v>
      </c>
      <c r="C1533" t="s">
        <v>5499</v>
      </c>
      <c r="D1533" t="s">
        <v>5500</v>
      </c>
      <c r="E1533" t="s">
        <v>1024</v>
      </c>
      <c r="F1533" s="11" t="str">
        <f>"dossierComplet['"&amp;meta_dossier_complet[[#This Row],[COD_VAR]]&amp;"'][code_insee]"</f>
        <v>dossierComplet['DECESD16'][code_insee]</v>
      </c>
    </row>
    <row r="1534" spans="2:6" hidden="1">
      <c r="B1534" t="s">
        <v>5501</v>
      </c>
      <c r="C1534" t="s">
        <v>5502</v>
      </c>
      <c r="D1534" t="s">
        <v>5503</v>
      </c>
      <c r="E1534" t="s">
        <v>1024</v>
      </c>
      <c r="F1534" s="11" t="str">
        <f>"dossierComplet['"&amp;meta_dossier_complet[[#This Row],[COD_VAR]]&amp;"'][code_insee]"</f>
        <v>dossierComplet['DECESD17'][code_insee]</v>
      </c>
    </row>
    <row r="1535" spans="2:6" hidden="1">
      <c r="B1535" t="s">
        <v>5504</v>
      </c>
      <c r="C1535" t="s">
        <v>5505</v>
      </c>
      <c r="D1535" t="s">
        <v>5506</v>
      </c>
      <c r="E1535" t="s">
        <v>1024</v>
      </c>
      <c r="F1535" s="11" t="str">
        <f>"dossierComplet['"&amp;meta_dossier_complet[[#This Row],[COD_VAR]]&amp;"'][code_insee]"</f>
        <v>dossierComplet['DECESD18'][code_insee]</v>
      </c>
    </row>
    <row r="1536" spans="2:6" hidden="1">
      <c r="B1536" t="s">
        <v>5507</v>
      </c>
      <c r="C1536" t="s">
        <v>5508</v>
      </c>
      <c r="D1536" t="s">
        <v>5509</v>
      </c>
      <c r="E1536" t="s">
        <v>1024</v>
      </c>
      <c r="F1536" s="11" t="str">
        <f>"dossierComplet['"&amp;meta_dossier_complet[[#This Row],[COD_VAR]]&amp;"'][code_insee]"</f>
        <v>dossierComplet['DECESD19'][code_insee]</v>
      </c>
    </row>
    <row r="1537" spans="2:6" hidden="1">
      <c r="B1537" t="s">
        <v>5510</v>
      </c>
      <c r="C1537" t="s">
        <v>5511</v>
      </c>
      <c r="D1537" t="s">
        <v>5512</v>
      </c>
      <c r="E1537" t="s">
        <v>1024</v>
      </c>
      <c r="F1537" s="11" t="str">
        <f>"dossierComplet['"&amp;meta_dossier_complet[[#This Row],[COD_VAR]]&amp;"'][code_insee]"</f>
        <v>dossierComplet['DECESD20'][code_insee]</v>
      </c>
    </row>
    <row r="1538" spans="2:6" hidden="1">
      <c r="B1538" t="s">
        <v>5513</v>
      </c>
      <c r="C1538" t="s">
        <v>5514</v>
      </c>
      <c r="D1538" t="s">
        <v>5514</v>
      </c>
      <c r="E1538" t="s">
        <v>1024</v>
      </c>
      <c r="F1538" s="11" t="str">
        <f>"dossierComplet['"&amp;meta_dossier_complet[[#This Row],[COD_VAR]]&amp;"'][code_insee]"</f>
        <v>dossierComplet['NBMENFISC18'][code_insee]</v>
      </c>
    </row>
    <row r="1539" spans="2:6" hidden="1">
      <c r="B1539" t="s">
        <v>5515</v>
      </c>
      <c r="C1539" t="s">
        <v>5516</v>
      </c>
      <c r="D1539" t="s">
        <v>5516</v>
      </c>
      <c r="E1539" t="s">
        <v>1024</v>
      </c>
      <c r="F1539" s="11" t="str">
        <f>"dossierComplet['"&amp;meta_dossier_complet[[#This Row],[COD_VAR]]&amp;"'][code_insee]"</f>
        <v>dossierComplet['NBPERSMENFISC18'][code_insee]</v>
      </c>
    </row>
    <row r="1540" spans="2:6" hidden="1">
      <c r="B1540" t="s">
        <v>5517</v>
      </c>
      <c r="C1540" t="s">
        <v>5518</v>
      </c>
      <c r="D1540" t="s">
        <v>5519</v>
      </c>
      <c r="E1540" t="s">
        <v>1024</v>
      </c>
      <c r="F1540" s="11" t="str">
        <f>"dossierComplet['"&amp;meta_dossier_complet[[#This Row],[COD_VAR]]&amp;"'][code_insee]"</f>
        <v>dossierComplet['MED18'][code_insee]</v>
      </c>
    </row>
    <row r="1541" spans="2:6" hidden="1">
      <c r="B1541" t="s">
        <v>5520</v>
      </c>
      <c r="C1541" t="s">
        <v>5521</v>
      </c>
      <c r="D1541" t="s">
        <v>5521</v>
      </c>
      <c r="E1541" t="s">
        <v>1024</v>
      </c>
      <c r="F1541" s="11" t="str">
        <f>"dossierComplet['"&amp;meta_dossier_complet[[#This Row],[COD_VAR]]&amp;"'][code_insee]"</f>
        <v>dossierComplet['PIMP18'][code_insee]</v>
      </c>
    </row>
    <row r="1542" spans="2:6" hidden="1">
      <c r="B1542" t="s">
        <v>5522</v>
      </c>
      <c r="C1542" t="s">
        <v>5523</v>
      </c>
      <c r="D1542" t="s">
        <v>5523</v>
      </c>
      <c r="E1542" t="s">
        <v>1024</v>
      </c>
      <c r="F1542" s="11" t="str">
        <f>"dossierComplet['"&amp;meta_dossier_complet[[#This Row],[COD_VAR]]&amp;"'][code_insee]"</f>
        <v>dossierComplet['TP6018'][code_insee]</v>
      </c>
    </row>
    <row r="1543" spans="2:6" hidden="1">
      <c r="B1543" t="s">
        <v>5524</v>
      </c>
      <c r="C1543" t="s">
        <v>5525</v>
      </c>
      <c r="D1543" t="s">
        <v>5526</v>
      </c>
      <c r="E1543" t="s">
        <v>1024</v>
      </c>
      <c r="F1543" s="11" t="str">
        <f>"dossierComplet['"&amp;meta_dossier_complet[[#This Row],[COD_VAR]]&amp;"'][code_insee]"</f>
        <v>dossierComplet['TP60AGE118'][code_insee]</v>
      </c>
    </row>
    <row r="1544" spans="2:6" hidden="1">
      <c r="B1544" t="s">
        <v>5527</v>
      </c>
      <c r="C1544" t="s">
        <v>5528</v>
      </c>
      <c r="D1544" t="s">
        <v>5529</v>
      </c>
      <c r="E1544" t="s">
        <v>1024</v>
      </c>
      <c r="F1544" s="11" t="str">
        <f>"dossierComplet['"&amp;meta_dossier_complet[[#This Row],[COD_VAR]]&amp;"'][code_insee]"</f>
        <v>dossierComplet['TP60AGE218'][code_insee]</v>
      </c>
    </row>
    <row r="1545" spans="2:6" hidden="1">
      <c r="B1545" t="s">
        <v>5530</v>
      </c>
      <c r="C1545" t="s">
        <v>5531</v>
      </c>
      <c r="D1545" t="s">
        <v>5532</v>
      </c>
      <c r="E1545" t="s">
        <v>1024</v>
      </c>
      <c r="F1545" s="11" t="str">
        <f>"dossierComplet['"&amp;meta_dossier_complet[[#This Row],[COD_VAR]]&amp;"'][code_insee]"</f>
        <v>dossierComplet['TP60AGE318'][code_insee]</v>
      </c>
    </row>
    <row r="1546" spans="2:6" hidden="1">
      <c r="B1546" t="s">
        <v>5533</v>
      </c>
      <c r="C1546" t="s">
        <v>5534</v>
      </c>
      <c r="D1546" t="s">
        <v>5535</v>
      </c>
      <c r="E1546" t="s">
        <v>1024</v>
      </c>
      <c r="F1546" s="11" t="str">
        <f>"dossierComplet['"&amp;meta_dossier_complet[[#This Row],[COD_VAR]]&amp;"'][code_insee]"</f>
        <v>dossierComplet['TP60AGE418'][code_insee]</v>
      </c>
    </row>
    <row r="1547" spans="2:6" hidden="1">
      <c r="B1547" t="s">
        <v>5536</v>
      </c>
      <c r="C1547" t="s">
        <v>5537</v>
      </c>
      <c r="D1547" t="s">
        <v>5538</v>
      </c>
      <c r="E1547" t="s">
        <v>1024</v>
      </c>
      <c r="F1547" s="11" t="str">
        <f>"dossierComplet['"&amp;meta_dossier_complet[[#This Row],[COD_VAR]]&amp;"'][code_insee]"</f>
        <v>dossierComplet['TP60AGE518'][code_insee]</v>
      </c>
    </row>
    <row r="1548" spans="2:6" hidden="1">
      <c r="B1548" t="s">
        <v>5539</v>
      </c>
      <c r="C1548" t="s">
        <v>5540</v>
      </c>
      <c r="D1548" t="s">
        <v>5541</v>
      </c>
      <c r="E1548" t="s">
        <v>1024</v>
      </c>
      <c r="F1548" s="11" t="str">
        <f>"dossierComplet['"&amp;meta_dossier_complet[[#This Row],[COD_VAR]]&amp;"'][code_insee]"</f>
        <v>dossierComplet['TP60AGE618'][code_insee]</v>
      </c>
    </row>
    <row r="1549" spans="2:6" hidden="1">
      <c r="B1549" t="s">
        <v>5542</v>
      </c>
      <c r="C1549" t="s">
        <v>5543</v>
      </c>
      <c r="D1549" t="s">
        <v>5544</v>
      </c>
      <c r="E1549" t="s">
        <v>1024</v>
      </c>
      <c r="F1549" s="11" t="str">
        <f>"dossierComplet['"&amp;meta_dossier_complet[[#This Row],[COD_VAR]]&amp;"'][code_insee]"</f>
        <v>dossierComplet['TP60TOL118'][code_insee]</v>
      </c>
    </row>
    <row r="1550" spans="2:6" hidden="1">
      <c r="B1550" t="s">
        <v>5545</v>
      </c>
      <c r="C1550" t="s">
        <v>5546</v>
      </c>
      <c r="D1550" t="s">
        <v>5547</v>
      </c>
      <c r="E1550" t="s">
        <v>1024</v>
      </c>
      <c r="F1550" s="11" t="str">
        <f>"dossierComplet['"&amp;meta_dossier_complet[[#This Row],[COD_VAR]]&amp;"'][code_insee]"</f>
        <v>dossierComplet['TP60TOL218'][code_insee]</v>
      </c>
    </row>
    <row r="1551" spans="2:6" hidden="1">
      <c r="B1551" t="s">
        <v>5548</v>
      </c>
      <c r="C1551" t="s">
        <v>5549</v>
      </c>
      <c r="D1551" t="s">
        <v>5549</v>
      </c>
      <c r="E1551" t="s">
        <v>1024</v>
      </c>
      <c r="F1551" s="11" t="str">
        <f>"dossierComplet['"&amp;meta_dossier_complet[[#This Row],[COD_VAR]]&amp;"'][code_insee]"</f>
        <v>dossierComplet['PACT18'][code_insee]</v>
      </c>
    </row>
    <row r="1552" spans="2:6" hidden="1">
      <c r="B1552" t="s">
        <v>5550</v>
      </c>
      <c r="C1552" t="s">
        <v>5551</v>
      </c>
      <c r="D1552" t="s">
        <v>5551</v>
      </c>
      <c r="E1552" t="s">
        <v>1024</v>
      </c>
      <c r="F1552" s="11" t="str">
        <f>"dossierComplet['"&amp;meta_dossier_complet[[#This Row],[COD_VAR]]&amp;"'][code_insee]"</f>
        <v>dossierComplet['PTSA18'][code_insee]</v>
      </c>
    </row>
    <row r="1553" spans="2:6" hidden="1">
      <c r="B1553" t="s">
        <v>5552</v>
      </c>
      <c r="C1553" t="s">
        <v>5553</v>
      </c>
      <c r="D1553" t="s">
        <v>5553</v>
      </c>
      <c r="E1553" t="s">
        <v>1024</v>
      </c>
      <c r="F1553" s="11" t="str">
        <f>"dossierComplet['"&amp;meta_dossier_complet[[#This Row],[COD_VAR]]&amp;"'][code_insee]"</f>
        <v>dossierComplet['PCHO18'][code_insee]</v>
      </c>
    </row>
    <row r="1554" spans="2:6" hidden="1">
      <c r="B1554" t="s">
        <v>5554</v>
      </c>
      <c r="C1554" t="s">
        <v>5555</v>
      </c>
      <c r="D1554" t="s">
        <v>5555</v>
      </c>
      <c r="E1554" t="s">
        <v>1024</v>
      </c>
      <c r="F1554" s="11" t="str">
        <f>"dossierComplet['"&amp;meta_dossier_complet[[#This Row],[COD_VAR]]&amp;"'][code_insee]"</f>
        <v>dossierComplet['PBEN18'][code_insee]</v>
      </c>
    </row>
    <row r="1555" spans="2:6" hidden="1">
      <c r="B1555" t="s">
        <v>5556</v>
      </c>
      <c r="C1555" t="s">
        <v>5557</v>
      </c>
      <c r="D1555" t="s">
        <v>5557</v>
      </c>
      <c r="E1555" t="s">
        <v>1024</v>
      </c>
      <c r="F1555" s="11" t="str">
        <f>"dossierComplet['"&amp;meta_dossier_complet[[#This Row],[COD_VAR]]&amp;"'][code_insee]"</f>
        <v>dossierComplet['PPEN18'][code_insee]</v>
      </c>
    </row>
    <row r="1556" spans="2:6" hidden="1">
      <c r="B1556" t="s">
        <v>5558</v>
      </c>
      <c r="C1556" t="s">
        <v>5559</v>
      </c>
      <c r="D1556" t="s">
        <v>5560</v>
      </c>
      <c r="E1556" t="s">
        <v>1024</v>
      </c>
      <c r="F1556" s="11" t="str">
        <f>"dossierComplet['"&amp;meta_dossier_complet[[#This Row],[COD_VAR]]&amp;"'][code_insee]"</f>
        <v>dossierComplet['PPAT18'][code_insee]</v>
      </c>
    </row>
    <row r="1557" spans="2:6" hidden="1">
      <c r="B1557" t="s">
        <v>5561</v>
      </c>
      <c r="C1557" t="s">
        <v>5562</v>
      </c>
      <c r="D1557" t="s">
        <v>5562</v>
      </c>
      <c r="E1557" t="s">
        <v>1024</v>
      </c>
      <c r="F1557" s="11" t="str">
        <f>"dossierComplet['"&amp;meta_dossier_complet[[#This Row],[COD_VAR]]&amp;"'][code_insee]"</f>
        <v>dossierComplet['PPSOC18'][code_insee]</v>
      </c>
    </row>
    <row r="1558" spans="2:6" hidden="1">
      <c r="B1558" t="s">
        <v>5563</v>
      </c>
      <c r="C1558" t="s">
        <v>5564</v>
      </c>
      <c r="D1558" t="s">
        <v>5564</v>
      </c>
      <c r="E1558" t="s">
        <v>1024</v>
      </c>
      <c r="F1558" s="11" t="str">
        <f>"dossierComplet['"&amp;meta_dossier_complet[[#This Row],[COD_VAR]]&amp;"'][code_insee]"</f>
        <v>dossierComplet['PPFAM18'][code_insee]</v>
      </c>
    </row>
    <row r="1559" spans="2:6" hidden="1">
      <c r="B1559" t="s">
        <v>5565</v>
      </c>
      <c r="C1559" t="s">
        <v>5566</v>
      </c>
      <c r="D1559" t="s">
        <v>5566</v>
      </c>
      <c r="E1559" t="s">
        <v>1024</v>
      </c>
      <c r="F1559" s="11" t="str">
        <f>"dossierComplet['"&amp;meta_dossier_complet[[#This Row],[COD_VAR]]&amp;"'][code_insee]"</f>
        <v>dossierComplet['PPMINI18'][code_insee]</v>
      </c>
    </row>
    <row r="1560" spans="2:6" hidden="1">
      <c r="B1560" t="s">
        <v>5567</v>
      </c>
      <c r="C1560" t="s">
        <v>5568</v>
      </c>
      <c r="D1560" t="s">
        <v>5568</v>
      </c>
      <c r="E1560" t="s">
        <v>1024</v>
      </c>
      <c r="F1560" s="11" t="str">
        <f>"dossierComplet['"&amp;meta_dossier_complet[[#This Row],[COD_VAR]]&amp;"'][code_insee]"</f>
        <v>dossierComplet['PPLOGT18'][code_insee]</v>
      </c>
    </row>
    <row r="1561" spans="2:6" hidden="1">
      <c r="B1561" t="s">
        <v>5569</v>
      </c>
      <c r="C1561" t="s">
        <v>5570</v>
      </c>
      <c r="D1561" t="s">
        <v>5570</v>
      </c>
      <c r="E1561" t="s">
        <v>1024</v>
      </c>
      <c r="F1561" s="11" t="str">
        <f>"dossierComplet['"&amp;meta_dossier_complet[[#This Row],[COD_VAR]]&amp;"'][code_insee]"</f>
        <v>dossierComplet['PIMPOT18'][code_insee]</v>
      </c>
    </row>
    <row r="1562" spans="2:6" hidden="1">
      <c r="B1562" t="s">
        <v>5571</v>
      </c>
      <c r="C1562" t="s">
        <v>5572</v>
      </c>
      <c r="D1562" t="s">
        <v>5572</v>
      </c>
      <c r="E1562" t="s">
        <v>1024</v>
      </c>
      <c r="F1562" s="11" t="str">
        <f>"dossierComplet['"&amp;meta_dossier_complet[[#This Row],[COD_VAR]]&amp;"'][code_insee]"</f>
        <v>dossierComplet['D118'][code_insee]</v>
      </c>
    </row>
    <row r="1563" spans="2:6" hidden="1">
      <c r="B1563" t="s">
        <v>5573</v>
      </c>
      <c r="C1563" t="s">
        <v>5574</v>
      </c>
      <c r="D1563" t="s">
        <v>5574</v>
      </c>
      <c r="E1563" t="s">
        <v>1024</v>
      </c>
      <c r="F1563" s="11" t="str">
        <f>"dossierComplet['"&amp;meta_dossier_complet[[#This Row],[COD_VAR]]&amp;"'][code_insee]"</f>
        <v>dossierComplet['D918'][code_insee]</v>
      </c>
    </row>
    <row r="1564" spans="2:6" hidden="1">
      <c r="B1564" t="s">
        <v>5575</v>
      </c>
      <c r="C1564" t="s">
        <v>5576</v>
      </c>
      <c r="D1564" t="s">
        <v>5576</v>
      </c>
      <c r="E1564" t="s">
        <v>1024</v>
      </c>
      <c r="F1564" s="11" t="str">
        <f>"dossierComplet['"&amp;meta_dossier_complet[[#This Row],[COD_VAR]]&amp;"'][code_insee]"</f>
        <v>dossierComplet['RD18'][code_insee]</v>
      </c>
    </row>
    <row r="1565" spans="2:6" hidden="1">
      <c r="B1565" t="s">
        <v>5577</v>
      </c>
      <c r="C1565" t="s">
        <v>5578</v>
      </c>
      <c r="D1565" t="s">
        <v>5578</v>
      </c>
      <c r="E1565" t="s">
        <v>1024</v>
      </c>
      <c r="F1565" s="11" t="str">
        <f>"dossierComplet['"&amp;meta_dossier_complet[[#This Row],[COD_VAR]]&amp;"'][code_insee]"</f>
        <v>dossierComplet['SNHM19'][code_insee]</v>
      </c>
    </row>
    <row r="1566" spans="2:6" hidden="1">
      <c r="B1566" t="s">
        <v>5579</v>
      </c>
      <c r="C1566" t="s">
        <v>5580</v>
      </c>
      <c r="D1566" t="s">
        <v>5581</v>
      </c>
      <c r="E1566" t="s">
        <v>1024</v>
      </c>
      <c r="F1566" s="11" t="str">
        <f>"dossierComplet['"&amp;meta_dossier_complet[[#This Row],[COD_VAR]]&amp;"'][code_insee]"</f>
        <v>dossierComplet['SNHMC19'][code_insee]</v>
      </c>
    </row>
    <row r="1567" spans="2:6" hidden="1">
      <c r="B1567" t="s">
        <v>5582</v>
      </c>
      <c r="C1567" t="s">
        <v>5583</v>
      </c>
      <c r="D1567" t="s">
        <v>5584</v>
      </c>
      <c r="E1567" t="s">
        <v>1024</v>
      </c>
      <c r="F1567" s="11" t="str">
        <f>"dossierComplet['"&amp;meta_dossier_complet[[#This Row],[COD_VAR]]&amp;"'][code_insee]"</f>
        <v>dossierComplet['SNHMP19'][code_insee]</v>
      </c>
    </row>
    <row r="1568" spans="2:6" hidden="1">
      <c r="B1568" t="s">
        <v>5585</v>
      </c>
      <c r="C1568" t="s">
        <v>5586</v>
      </c>
      <c r="D1568" t="s">
        <v>5587</v>
      </c>
      <c r="E1568" t="s">
        <v>1024</v>
      </c>
      <c r="F1568" s="11" t="str">
        <f>"dossierComplet['"&amp;meta_dossier_complet[[#This Row],[COD_VAR]]&amp;"'][code_insee]"</f>
        <v>dossierComplet['SNHME19'][code_insee]</v>
      </c>
    </row>
    <row r="1569" spans="2:6" hidden="1">
      <c r="B1569" t="s">
        <v>5588</v>
      </c>
      <c r="C1569" t="s">
        <v>5589</v>
      </c>
      <c r="D1569" t="s">
        <v>5590</v>
      </c>
      <c r="E1569" t="s">
        <v>1024</v>
      </c>
      <c r="F1569" s="11" t="str">
        <f>"dossierComplet['"&amp;meta_dossier_complet[[#This Row],[COD_VAR]]&amp;"'][code_insee]"</f>
        <v>dossierComplet['SNHMO19'][code_insee]</v>
      </c>
    </row>
    <row r="1570" spans="2:6" hidden="1">
      <c r="B1570" t="s">
        <v>5591</v>
      </c>
      <c r="C1570" t="s">
        <v>5592</v>
      </c>
      <c r="D1570" t="s">
        <v>5593</v>
      </c>
      <c r="E1570" t="s">
        <v>1024</v>
      </c>
      <c r="F1570" s="11" t="str">
        <f>"dossierComplet['"&amp;meta_dossier_complet[[#This Row],[COD_VAR]]&amp;"'][code_insee]"</f>
        <v>dossierComplet['SNHMF19'][code_insee]</v>
      </c>
    </row>
    <row r="1571" spans="2:6" hidden="1">
      <c r="B1571" t="s">
        <v>5594</v>
      </c>
      <c r="C1571" t="s">
        <v>5595</v>
      </c>
      <c r="D1571" t="s">
        <v>5596</v>
      </c>
      <c r="E1571" t="s">
        <v>1024</v>
      </c>
      <c r="F1571" s="11" t="str">
        <f>"dossierComplet['"&amp;meta_dossier_complet[[#This Row],[COD_VAR]]&amp;"'][code_insee]"</f>
        <v>dossierComplet['SNHMFC19'][code_insee]</v>
      </c>
    </row>
    <row r="1572" spans="2:6" hidden="1">
      <c r="B1572" t="s">
        <v>5597</v>
      </c>
      <c r="C1572" t="s">
        <v>5598</v>
      </c>
      <c r="D1572" t="s">
        <v>5599</v>
      </c>
      <c r="E1572" t="s">
        <v>1024</v>
      </c>
      <c r="F1572" s="11" t="str">
        <f>"dossierComplet['"&amp;meta_dossier_complet[[#This Row],[COD_VAR]]&amp;"'][code_insee]"</f>
        <v>dossierComplet['SNHMFP19'][code_insee]</v>
      </c>
    </row>
    <row r="1573" spans="2:6" hidden="1">
      <c r="B1573" t="s">
        <v>5600</v>
      </c>
      <c r="C1573" t="s">
        <v>5601</v>
      </c>
      <c r="D1573" t="s">
        <v>5602</v>
      </c>
      <c r="E1573" t="s">
        <v>1024</v>
      </c>
      <c r="F1573" s="11" t="str">
        <f>"dossierComplet['"&amp;meta_dossier_complet[[#This Row],[COD_VAR]]&amp;"'][code_insee]"</f>
        <v>dossierComplet['SNHMFE19'][code_insee]</v>
      </c>
    </row>
    <row r="1574" spans="2:6" hidden="1">
      <c r="B1574" t="s">
        <v>5603</v>
      </c>
      <c r="C1574" t="s">
        <v>5604</v>
      </c>
      <c r="D1574" t="s">
        <v>5605</v>
      </c>
      <c r="E1574" t="s">
        <v>1024</v>
      </c>
      <c r="F1574" s="11" t="str">
        <f>"dossierComplet['"&amp;meta_dossier_complet[[#This Row],[COD_VAR]]&amp;"'][code_insee]"</f>
        <v>dossierComplet['SNHMFO19'][code_insee]</v>
      </c>
    </row>
    <row r="1575" spans="2:6" hidden="1">
      <c r="B1575" t="s">
        <v>5606</v>
      </c>
      <c r="C1575" t="s">
        <v>5607</v>
      </c>
      <c r="D1575" t="s">
        <v>5608</v>
      </c>
      <c r="E1575" t="s">
        <v>1024</v>
      </c>
      <c r="F1575" s="11" t="str">
        <f>"dossierComplet['"&amp;meta_dossier_complet[[#This Row],[COD_VAR]]&amp;"'][code_insee]"</f>
        <v>dossierComplet['SNHMH19'][code_insee]</v>
      </c>
    </row>
    <row r="1576" spans="2:6" hidden="1">
      <c r="B1576" t="s">
        <v>5609</v>
      </c>
      <c r="C1576" t="s">
        <v>5610</v>
      </c>
      <c r="D1576" t="s">
        <v>5611</v>
      </c>
      <c r="E1576" t="s">
        <v>1024</v>
      </c>
      <c r="F1576" s="11" t="str">
        <f>"dossierComplet['"&amp;meta_dossier_complet[[#This Row],[COD_VAR]]&amp;"'][code_insee]"</f>
        <v>dossierComplet['SNHMHC19'][code_insee]</v>
      </c>
    </row>
    <row r="1577" spans="2:6" hidden="1">
      <c r="B1577" t="s">
        <v>5612</v>
      </c>
      <c r="C1577" t="s">
        <v>5613</v>
      </c>
      <c r="D1577" t="s">
        <v>5614</v>
      </c>
      <c r="E1577" t="s">
        <v>1024</v>
      </c>
      <c r="F1577" s="11" t="str">
        <f>"dossierComplet['"&amp;meta_dossier_complet[[#This Row],[COD_VAR]]&amp;"'][code_insee]"</f>
        <v>dossierComplet['SNHMHP19'][code_insee]</v>
      </c>
    </row>
    <row r="1578" spans="2:6" hidden="1">
      <c r="B1578" t="s">
        <v>5615</v>
      </c>
      <c r="C1578" t="s">
        <v>5616</v>
      </c>
      <c r="D1578" t="s">
        <v>5617</v>
      </c>
      <c r="E1578" t="s">
        <v>1024</v>
      </c>
      <c r="F1578" s="11" t="str">
        <f>"dossierComplet['"&amp;meta_dossier_complet[[#This Row],[COD_VAR]]&amp;"'][code_insee]"</f>
        <v>dossierComplet['SNHMHE19'][code_insee]</v>
      </c>
    </row>
    <row r="1579" spans="2:6" hidden="1">
      <c r="B1579" t="s">
        <v>5618</v>
      </c>
      <c r="C1579" t="s">
        <v>5619</v>
      </c>
      <c r="D1579" t="s">
        <v>5620</v>
      </c>
      <c r="E1579" t="s">
        <v>1024</v>
      </c>
      <c r="F1579" s="11" t="str">
        <f>"dossierComplet['"&amp;meta_dossier_complet[[#This Row],[COD_VAR]]&amp;"'][code_insee]"</f>
        <v>dossierComplet['SNHMHO19'][code_insee]</v>
      </c>
    </row>
    <row r="1580" spans="2:6" hidden="1">
      <c r="B1580" t="s">
        <v>5621</v>
      </c>
      <c r="C1580" t="s">
        <v>5622</v>
      </c>
      <c r="D1580" t="s">
        <v>5623</v>
      </c>
      <c r="E1580" t="s">
        <v>1024</v>
      </c>
      <c r="F1580" s="11" t="str">
        <f>"dossierComplet['"&amp;meta_dossier_complet[[#This Row],[COD_VAR]]&amp;"'][code_insee]"</f>
        <v>dossierComplet['SNHM1819'][code_insee]</v>
      </c>
    </row>
    <row r="1581" spans="2:6" hidden="1">
      <c r="B1581" t="s">
        <v>5624</v>
      </c>
      <c r="C1581" t="s">
        <v>5625</v>
      </c>
      <c r="D1581" t="s">
        <v>5626</v>
      </c>
      <c r="E1581" t="s">
        <v>1024</v>
      </c>
      <c r="F1581" s="11" t="str">
        <f>"dossierComplet['"&amp;meta_dossier_complet[[#This Row],[COD_VAR]]&amp;"'][code_insee]"</f>
        <v>dossierComplet['SNHM2619'][code_insee]</v>
      </c>
    </row>
    <row r="1582" spans="2:6" hidden="1">
      <c r="B1582" t="s">
        <v>5627</v>
      </c>
      <c r="C1582" t="s">
        <v>5628</v>
      </c>
      <c r="D1582" t="s">
        <v>5629</v>
      </c>
      <c r="E1582" t="s">
        <v>1024</v>
      </c>
      <c r="F1582" s="11" t="str">
        <f>"dossierComplet['"&amp;meta_dossier_complet[[#This Row],[COD_VAR]]&amp;"'][code_insee]"</f>
        <v>dossierComplet['SNHM5019'][code_insee]</v>
      </c>
    </row>
    <row r="1583" spans="2:6" hidden="1">
      <c r="B1583" t="s">
        <v>5630</v>
      </c>
      <c r="C1583" t="s">
        <v>5631</v>
      </c>
      <c r="D1583" t="s">
        <v>5632</v>
      </c>
      <c r="E1583" t="s">
        <v>1024</v>
      </c>
      <c r="F1583" s="11" t="str">
        <f>"dossierComplet['"&amp;meta_dossier_complet[[#This Row],[COD_VAR]]&amp;"'][code_insee]"</f>
        <v>dossierComplet['SNHMF1819'][code_insee]</v>
      </c>
    </row>
    <row r="1584" spans="2:6" hidden="1">
      <c r="B1584" t="s">
        <v>5633</v>
      </c>
      <c r="C1584" t="s">
        <v>5634</v>
      </c>
      <c r="D1584" t="s">
        <v>5635</v>
      </c>
      <c r="E1584" t="s">
        <v>1024</v>
      </c>
      <c r="F1584" s="11" t="str">
        <f>"dossierComplet['"&amp;meta_dossier_complet[[#This Row],[COD_VAR]]&amp;"'][code_insee]"</f>
        <v>dossierComplet['SNHMF2619'][code_insee]</v>
      </c>
    </row>
    <row r="1585" spans="2:6" hidden="1">
      <c r="B1585" t="s">
        <v>5636</v>
      </c>
      <c r="C1585" t="s">
        <v>5637</v>
      </c>
      <c r="D1585" t="s">
        <v>5638</v>
      </c>
      <c r="E1585" t="s">
        <v>1024</v>
      </c>
      <c r="F1585" s="11" t="str">
        <f>"dossierComplet['"&amp;meta_dossier_complet[[#This Row],[COD_VAR]]&amp;"'][code_insee]"</f>
        <v>dossierComplet['SNHMF5019'][code_insee]</v>
      </c>
    </row>
    <row r="1586" spans="2:6" hidden="1">
      <c r="B1586" t="s">
        <v>5639</v>
      </c>
      <c r="C1586" t="s">
        <v>5640</v>
      </c>
      <c r="D1586" t="s">
        <v>5641</v>
      </c>
      <c r="E1586" t="s">
        <v>1024</v>
      </c>
      <c r="F1586" s="11" t="str">
        <f>"dossierComplet['"&amp;meta_dossier_complet[[#This Row],[COD_VAR]]&amp;"'][code_insee]"</f>
        <v>dossierComplet['SNHMH1819'][code_insee]</v>
      </c>
    </row>
    <row r="1587" spans="2:6" hidden="1">
      <c r="B1587" t="s">
        <v>5642</v>
      </c>
      <c r="C1587" t="s">
        <v>5643</v>
      </c>
      <c r="D1587" t="s">
        <v>5644</v>
      </c>
      <c r="E1587" t="s">
        <v>1024</v>
      </c>
      <c r="F1587" s="11" t="str">
        <f>"dossierComplet['"&amp;meta_dossier_complet[[#This Row],[COD_VAR]]&amp;"'][code_insee]"</f>
        <v>dossierComplet['SNHMH2619'][code_insee]</v>
      </c>
    </row>
    <row r="1588" spans="2:6" hidden="1">
      <c r="B1588" t="s">
        <v>5645</v>
      </c>
      <c r="C1588" t="s">
        <v>5646</v>
      </c>
      <c r="D1588" t="s">
        <v>5647</v>
      </c>
      <c r="E1588" t="s">
        <v>1024</v>
      </c>
      <c r="F1588" s="11" t="str">
        <f>"dossierComplet['"&amp;meta_dossier_complet[[#This Row],[COD_VAR]]&amp;"'][code_insee]"</f>
        <v>dossierComplet['SNHMH5019'][code_insee]</v>
      </c>
    </row>
    <row r="1589" spans="2:6" hidden="1">
      <c r="B1589" t="s">
        <v>5648</v>
      </c>
      <c r="C1589" t="s">
        <v>5649</v>
      </c>
      <c r="D1589" t="s">
        <v>5650</v>
      </c>
      <c r="E1589" t="s">
        <v>1024</v>
      </c>
      <c r="F1589" s="11" t="str">
        <f>"dossierComplet['"&amp;meta_dossier_complet[[#This Row],[COD_VAR]]&amp;"'][code_insee]"</f>
        <v>dossierComplet['ETTOT18'][code_insee]</v>
      </c>
    </row>
    <row r="1590" spans="2:6" hidden="1">
      <c r="B1590" t="s">
        <v>5651</v>
      </c>
      <c r="C1590" t="s">
        <v>5652</v>
      </c>
      <c r="D1590" t="s">
        <v>5653</v>
      </c>
      <c r="E1590" t="s">
        <v>1024</v>
      </c>
      <c r="F1590" s="11" t="str">
        <f>"dossierComplet['"&amp;meta_dossier_complet[[#This Row],[COD_VAR]]&amp;"'][code_insee]"</f>
        <v>dossierComplet['ETAZ18'][code_insee]</v>
      </c>
    </row>
    <row r="1591" spans="2:6" hidden="1">
      <c r="B1591" t="s">
        <v>5654</v>
      </c>
      <c r="C1591" t="s">
        <v>5655</v>
      </c>
      <c r="D1591" t="s">
        <v>5656</v>
      </c>
      <c r="E1591" t="s">
        <v>1024</v>
      </c>
      <c r="F1591" s="11" t="str">
        <f>"dossierComplet['"&amp;meta_dossier_complet[[#This Row],[COD_VAR]]&amp;"'][code_insee]"</f>
        <v>dossierComplet['ETBE18'][code_insee]</v>
      </c>
    </row>
    <row r="1592" spans="2:6" hidden="1">
      <c r="B1592" t="s">
        <v>5657</v>
      </c>
      <c r="C1592" t="s">
        <v>5658</v>
      </c>
      <c r="D1592" t="s">
        <v>5659</v>
      </c>
      <c r="E1592" t="s">
        <v>1024</v>
      </c>
      <c r="F1592" s="11" t="str">
        <f>"dossierComplet['"&amp;meta_dossier_complet[[#This Row],[COD_VAR]]&amp;"'][code_insee]"</f>
        <v>dossierComplet['ETFZ18'][code_insee]</v>
      </c>
    </row>
    <row r="1593" spans="2:6" hidden="1">
      <c r="B1593" t="s">
        <v>5660</v>
      </c>
      <c r="C1593" t="s">
        <v>5661</v>
      </c>
      <c r="D1593" t="s">
        <v>5662</v>
      </c>
      <c r="E1593" t="s">
        <v>1024</v>
      </c>
      <c r="F1593" s="11" t="str">
        <f>"dossierComplet['"&amp;meta_dossier_complet[[#This Row],[COD_VAR]]&amp;"'][code_insee]"</f>
        <v>dossierComplet['ETGU18'][code_insee]</v>
      </c>
    </row>
    <row r="1594" spans="2:6" hidden="1">
      <c r="B1594" t="s">
        <v>5663</v>
      </c>
      <c r="C1594" t="s">
        <v>5664</v>
      </c>
      <c r="D1594" t="s">
        <v>5665</v>
      </c>
      <c r="E1594" t="s">
        <v>1024</v>
      </c>
      <c r="F1594" s="11" t="str">
        <f>"dossierComplet['"&amp;meta_dossier_complet[[#This Row],[COD_VAR]]&amp;"'][code_insee]"</f>
        <v>dossierComplet['ETGZ18'][code_insee]</v>
      </c>
    </row>
    <row r="1595" spans="2:6" hidden="1">
      <c r="B1595" t="s">
        <v>5666</v>
      </c>
      <c r="C1595" t="s">
        <v>5667</v>
      </c>
      <c r="D1595" t="s">
        <v>5668</v>
      </c>
      <c r="E1595" t="s">
        <v>1024</v>
      </c>
      <c r="F1595" s="11" t="str">
        <f>"dossierComplet['"&amp;meta_dossier_complet[[#This Row],[COD_VAR]]&amp;"'][code_insee]"</f>
        <v>dossierComplet['ETOQ18'][code_insee]</v>
      </c>
    </row>
    <row r="1596" spans="2:6" hidden="1">
      <c r="B1596" t="s">
        <v>5669</v>
      </c>
      <c r="C1596" t="s">
        <v>5670</v>
      </c>
      <c r="D1596" t="s">
        <v>5671</v>
      </c>
      <c r="E1596" t="s">
        <v>1024</v>
      </c>
      <c r="F1596" s="11" t="str">
        <f>"dossierComplet['"&amp;meta_dossier_complet[[#This Row],[COD_VAR]]&amp;"'][code_insee]"</f>
        <v>dossierComplet['ETTEF018'][code_insee]</v>
      </c>
    </row>
    <row r="1597" spans="2:6" hidden="1">
      <c r="B1597" t="s">
        <v>5672</v>
      </c>
      <c r="C1597" t="s">
        <v>5673</v>
      </c>
      <c r="D1597" t="s">
        <v>5674</v>
      </c>
      <c r="E1597" t="s">
        <v>1024</v>
      </c>
      <c r="F1597" s="11" t="str">
        <f>"dossierComplet['"&amp;meta_dossier_complet[[#This Row],[COD_VAR]]&amp;"'][code_insee]"</f>
        <v>dossierComplet['ETAZ018'][code_insee]</v>
      </c>
    </row>
    <row r="1598" spans="2:6" hidden="1">
      <c r="B1598" t="s">
        <v>5675</v>
      </c>
      <c r="C1598" t="s">
        <v>5676</v>
      </c>
      <c r="D1598" t="s">
        <v>5677</v>
      </c>
      <c r="E1598" t="s">
        <v>1024</v>
      </c>
      <c r="F1598" s="11" t="str">
        <f>"dossierComplet['"&amp;meta_dossier_complet[[#This Row],[COD_VAR]]&amp;"'][code_insee]"</f>
        <v>dossierComplet['ETBE018'][code_insee]</v>
      </c>
    </row>
    <row r="1599" spans="2:6" hidden="1">
      <c r="B1599" t="s">
        <v>5678</v>
      </c>
      <c r="C1599" t="s">
        <v>5679</v>
      </c>
      <c r="D1599" t="s">
        <v>5680</v>
      </c>
      <c r="E1599" t="s">
        <v>1024</v>
      </c>
      <c r="F1599" s="11" t="str">
        <f>"dossierComplet['"&amp;meta_dossier_complet[[#This Row],[COD_VAR]]&amp;"'][code_insee]"</f>
        <v>dossierComplet['ETFZ018'][code_insee]</v>
      </c>
    </row>
    <row r="1600" spans="2:6" hidden="1">
      <c r="B1600" t="s">
        <v>5681</v>
      </c>
      <c r="C1600" t="s">
        <v>5682</v>
      </c>
      <c r="D1600" t="s">
        <v>5683</v>
      </c>
      <c r="E1600" t="s">
        <v>1024</v>
      </c>
      <c r="F1600" s="11" t="str">
        <f>"dossierComplet['"&amp;meta_dossier_complet[[#This Row],[COD_VAR]]&amp;"'][code_insee]"</f>
        <v>dossierComplet['ETGU018'][code_insee]</v>
      </c>
    </row>
    <row r="1601" spans="2:6" hidden="1">
      <c r="B1601" t="s">
        <v>5684</v>
      </c>
      <c r="C1601" t="s">
        <v>5685</v>
      </c>
      <c r="D1601" t="s">
        <v>5686</v>
      </c>
      <c r="E1601" t="s">
        <v>1024</v>
      </c>
      <c r="F1601" s="11" t="str">
        <f>"dossierComplet['"&amp;meta_dossier_complet[[#This Row],[COD_VAR]]&amp;"'][code_insee]"</f>
        <v>dossierComplet['ETGZ018'][code_insee]</v>
      </c>
    </row>
    <row r="1602" spans="2:6" hidden="1">
      <c r="B1602" t="s">
        <v>5687</v>
      </c>
      <c r="C1602" t="s">
        <v>5688</v>
      </c>
      <c r="D1602" t="s">
        <v>5689</v>
      </c>
      <c r="E1602" t="s">
        <v>1024</v>
      </c>
      <c r="F1602" s="11" t="str">
        <f>"dossierComplet['"&amp;meta_dossier_complet[[#This Row],[COD_VAR]]&amp;"'][code_insee]"</f>
        <v>dossierComplet['ETOQ018'][code_insee]</v>
      </c>
    </row>
    <row r="1603" spans="2:6" hidden="1">
      <c r="B1603" t="s">
        <v>5690</v>
      </c>
      <c r="C1603" t="s">
        <v>5691</v>
      </c>
      <c r="D1603" t="s">
        <v>5692</v>
      </c>
      <c r="E1603" t="s">
        <v>1024</v>
      </c>
      <c r="F1603" s="11" t="str">
        <f>"dossierComplet['"&amp;meta_dossier_complet[[#This Row],[COD_VAR]]&amp;"'][code_insee]"</f>
        <v>dossierComplet['ETTEF118'][code_insee]</v>
      </c>
    </row>
    <row r="1604" spans="2:6" hidden="1">
      <c r="B1604" t="s">
        <v>5693</v>
      </c>
      <c r="C1604" t="s">
        <v>5694</v>
      </c>
      <c r="D1604" t="s">
        <v>5695</v>
      </c>
      <c r="E1604" t="s">
        <v>1024</v>
      </c>
      <c r="F1604" s="11" t="str">
        <f>"dossierComplet['"&amp;meta_dossier_complet[[#This Row],[COD_VAR]]&amp;"'][code_insee]"</f>
        <v>dossierComplet['ETAZ118'][code_insee]</v>
      </c>
    </row>
    <row r="1605" spans="2:6" hidden="1">
      <c r="B1605" t="s">
        <v>5696</v>
      </c>
      <c r="C1605" t="s">
        <v>5697</v>
      </c>
      <c r="D1605" t="s">
        <v>5698</v>
      </c>
      <c r="E1605" t="s">
        <v>1024</v>
      </c>
      <c r="F1605" s="11" t="str">
        <f>"dossierComplet['"&amp;meta_dossier_complet[[#This Row],[COD_VAR]]&amp;"'][code_insee]"</f>
        <v>dossierComplet['ETBE118'][code_insee]</v>
      </c>
    </row>
    <row r="1606" spans="2:6" hidden="1">
      <c r="B1606" t="s">
        <v>5699</v>
      </c>
      <c r="C1606" t="s">
        <v>5700</v>
      </c>
      <c r="D1606" t="s">
        <v>5701</v>
      </c>
      <c r="E1606" t="s">
        <v>1024</v>
      </c>
      <c r="F1606" s="11" t="str">
        <f>"dossierComplet['"&amp;meta_dossier_complet[[#This Row],[COD_VAR]]&amp;"'][code_insee]"</f>
        <v>dossierComplet['ETFZ118'][code_insee]</v>
      </c>
    </row>
    <row r="1607" spans="2:6" hidden="1">
      <c r="B1607" t="s">
        <v>5702</v>
      </c>
      <c r="C1607" t="s">
        <v>5703</v>
      </c>
      <c r="D1607" t="s">
        <v>5704</v>
      </c>
      <c r="E1607" t="s">
        <v>1024</v>
      </c>
      <c r="F1607" s="11" t="str">
        <f>"dossierComplet['"&amp;meta_dossier_complet[[#This Row],[COD_VAR]]&amp;"'][code_insee]"</f>
        <v>dossierComplet['ETGU118'][code_insee]</v>
      </c>
    </row>
    <row r="1608" spans="2:6" hidden="1">
      <c r="B1608" t="s">
        <v>5705</v>
      </c>
      <c r="C1608" t="s">
        <v>5706</v>
      </c>
      <c r="D1608" t="s">
        <v>5707</v>
      </c>
      <c r="E1608" t="s">
        <v>1024</v>
      </c>
      <c r="F1608" s="11" t="str">
        <f>"dossierComplet['"&amp;meta_dossier_complet[[#This Row],[COD_VAR]]&amp;"'][code_insee]"</f>
        <v>dossierComplet['ETGZ118'][code_insee]</v>
      </c>
    </row>
    <row r="1609" spans="2:6" hidden="1">
      <c r="B1609" t="s">
        <v>5708</v>
      </c>
      <c r="C1609" t="s">
        <v>5709</v>
      </c>
      <c r="D1609" t="s">
        <v>5710</v>
      </c>
      <c r="E1609" t="s">
        <v>1024</v>
      </c>
      <c r="F1609" s="11" t="str">
        <f>"dossierComplet['"&amp;meta_dossier_complet[[#This Row],[COD_VAR]]&amp;"'][code_insee]"</f>
        <v>dossierComplet['ETOQ118'][code_insee]</v>
      </c>
    </row>
    <row r="1610" spans="2:6" hidden="1">
      <c r="B1610" t="s">
        <v>5711</v>
      </c>
      <c r="C1610" t="s">
        <v>5712</v>
      </c>
      <c r="D1610" t="s">
        <v>5713</v>
      </c>
      <c r="E1610" t="s">
        <v>1024</v>
      </c>
      <c r="F1610" s="11" t="str">
        <f>"dossierComplet['"&amp;meta_dossier_complet[[#This Row],[COD_VAR]]&amp;"'][code_insee]"</f>
        <v>dossierComplet['ETTEF1018'][code_insee]</v>
      </c>
    </row>
    <row r="1611" spans="2:6" hidden="1">
      <c r="B1611" t="s">
        <v>5714</v>
      </c>
      <c r="C1611" t="s">
        <v>5715</v>
      </c>
      <c r="D1611" t="s">
        <v>5716</v>
      </c>
      <c r="E1611" t="s">
        <v>1024</v>
      </c>
      <c r="F1611" s="11" t="str">
        <f>"dossierComplet['"&amp;meta_dossier_complet[[#This Row],[COD_VAR]]&amp;"'][code_insee]"</f>
        <v>dossierComplet['ETAZ1018'][code_insee]</v>
      </c>
    </row>
    <row r="1612" spans="2:6" hidden="1">
      <c r="B1612" t="s">
        <v>5717</v>
      </c>
      <c r="C1612" t="s">
        <v>5718</v>
      </c>
      <c r="D1612" t="s">
        <v>5719</v>
      </c>
      <c r="E1612" t="s">
        <v>1024</v>
      </c>
      <c r="F1612" s="11" t="str">
        <f>"dossierComplet['"&amp;meta_dossier_complet[[#This Row],[COD_VAR]]&amp;"'][code_insee]"</f>
        <v>dossierComplet['ETBE1018'][code_insee]</v>
      </c>
    </row>
    <row r="1613" spans="2:6" hidden="1">
      <c r="B1613" t="s">
        <v>5720</v>
      </c>
      <c r="C1613" t="s">
        <v>5721</v>
      </c>
      <c r="D1613" t="s">
        <v>5722</v>
      </c>
      <c r="E1613" t="s">
        <v>1024</v>
      </c>
      <c r="F1613" s="11" t="str">
        <f>"dossierComplet['"&amp;meta_dossier_complet[[#This Row],[COD_VAR]]&amp;"'][code_insee]"</f>
        <v>dossierComplet['ETFZ1018'][code_insee]</v>
      </c>
    </row>
    <row r="1614" spans="2:6" hidden="1">
      <c r="B1614" t="s">
        <v>5723</v>
      </c>
      <c r="C1614" t="s">
        <v>5724</v>
      </c>
      <c r="D1614" t="s">
        <v>5725</v>
      </c>
      <c r="E1614" t="s">
        <v>1024</v>
      </c>
      <c r="F1614" s="11" t="str">
        <f>"dossierComplet['"&amp;meta_dossier_complet[[#This Row],[COD_VAR]]&amp;"'][code_insee]"</f>
        <v>dossierComplet['ETGU1018'][code_insee]</v>
      </c>
    </row>
    <row r="1615" spans="2:6" hidden="1">
      <c r="B1615" t="s">
        <v>5726</v>
      </c>
      <c r="C1615" t="s">
        <v>5727</v>
      </c>
      <c r="D1615" t="s">
        <v>5728</v>
      </c>
      <c r="E1615" t="s">
        <v>1024</v>
      </c>
      <c r="F1615" s="11" t="str">
        <f>"dossierComplet['"&amp;meta_dossier_complet[[#This Row],[COD_VAR]]&amp;"'][code_insee]"</f>
        <v>dossierComplet['ETGZ1018'][code_insee]</v>
      </c>
    </row>
    <row r="1616" spans="2:6" hidden="1">
      <c r="B1616" t="s">
        <v>5729</v>
      </c>
      <c r="C1616" t="s">
        <v>5730</v>
      </c>
      <c r="D1616" t="s">
        <v>5731</v>
      </c>
      <c r="E1616" t="s">
        <v>1024</v>
      </c>
      <c r="F1616" s="11" t="str">
        <f>"dossierComplet['"&amp;meta_dossier_complet[[#This Row],[COD_VAR]]&amp;"'][code_insee]"</f>
        <v>dossierComplet['ETOQ1018'][code_insee]</v>
      </c>
    </row>
    <row r="1617" spans="2:6" hidden="1">
      <c r="B1617" t="s">
        <v>5732</v>
      </c>
      <c r="C1617" t="s">
        <v>5733</v>
      </c>
      <c r="D1617" t="s">
        <v>5734</v>
      </c>
      <c r="E1617" t="s">
        <v>1024</v>
      </c>
      <c r="F1617" s="11" t="str">
        <f>"dossierComplet['"&amp;meta_dossier_complet[[#This Row],[COD_VAR]]&amp;"'][code_insee]"</f>
        <v>dossierComplet['ETTEF2018'][code_insee]</v>
      </c>
    </row>
    <row r="1618" spans="2:6" hidden="1">
      <c r="B1618" t="s">
        <v>5735</v>
      </c>
      <c r="C1618" t="s">
        <v>5736</v>
      </c>
      <c r="D1618" t="s">
        <v>5737</v>
      </c>
      <c r="E1618" t="s">
        <v>1024</v>
      </c>
      <c r="F1618" s="11" t="str">
        <f>"dossierComplet['"&amp;meta_dossier_complet[[#This Row],[COD_VAR]]&amp;"'][code_insee]"</f>
        <v>dossierComplet['ETAZ2018'][code_insee]</v>
      </c>
    </row>
    <row r="1619" spans="2:6" hidden="1">
      <c r="B1619" t="s">
        <v>5738</v>
      </c>
      <c r="C1619" t="s">
        <v>5739</v>
      </c>
      <c r="D1619" t="s">
        <v>5740</v>
      </c>
      <c r="E1619" t="s">
        <v>1024</v>
      </c>
      <c r="F1619" s="11" t="str">
        <f>"dossierComplet['"&amp;meta_dossier_complet[[#This Row],[COD_VAR]]&amp;"'][code_insee]"</f>
        <v>dossierComplet['ETBE2018'][code_insee]</v>
      </c>
    </row>
    <row r="1620" spans="2:6" hidden="1">
      <c r="B1620" t="s">
        <v>5741</v>
      </c>
      <c r="C1620" t="s">
        <v>5742</v>
      </c>
      <c r="D1620" t="s">
        <v>5743</v>
      </c>
      <c r="E1620" t="s">
        <v>1024</v>
      </c>
      <c r="F1620" s="11" t="str">
        <f>"dossierComplet['"&amp;meta_dossier_complet[[#This Row],[COD_VAR]]&amp;"'][code_insee]"</f>
        <v>dossierComplet['ETFZ2018'][code_insee]</v>
      </c>
    </row>
    <row r="1621" spans="2:6" hidden="1">
      <c r="B1621" t="s">
        <v>5744</v>
      </c>
      <c r="C1621" t="s">
        <v>5745</v>
      </c>
      <c r="D1621" t="s">
        <v>5746</v>
      </c>
      <c r="E1621" t="s">
        <v>1024</v>
      </c>
      <c r="F1621" s="11" t="str">
        <f>"dossierComplet['"&amp;meta_dossier_complet[[#This Row],[COD_VAR]]&amp;"'][code_insee]"</f>
        <v>dossierComplet['ETGU2018'][code_insee]</v>
      </c>
    </row>
    <row r="1622" spans="2:6" hidden="1">
      <c r="B1622" t="s">
        <v>5747</v>
      </c>
      <c r="C1622" t="s">
        <v>5748</v>
      </c>
      <c r="D1622" t="s">
        <v>5749</v>
      </c>
      <c r="E1622" t="s">
        <v>1024</v>
      </c>
      <c r="F1622" s="11" t="str">
        <f>"dossierComplet['"&amp;meta_dossier_complet[[#This Row],[COD_VAR]]&amp;"'][code_insee]"</f>
        <v>dossierComplet['ETGZ2018'][code_insee]</v>
      </c>
    </row>
    <row r="1623" spans="2:6" hidden="1">
      <c r="B1623" t="s">
        <v>5750</v>
      </c>
      <c r="C1623" t="s">
        <v>5751</v>
      </c>
      <c r="D1623" t="s">
        <v>5752</v>
      </c>
      <c r="E1623" t="s">
        <v>1024</v>
      </c>
      <c r="F1623" s="11" t="str">
        <f>"dossierComplet['"&amp;meta_dossier_complet[[#This Row],[COD_VAR]]&amp;"'][code_insee]"</f>
        <v>dossierComplet['ETOQ2018'][code_insee]</v>
      </c>
    </row>
    <row r="1624" spans="2:6" hidden="1">
      <c r="B1624" t="s">
        <v>5753</v>
      </c>
      <c r="C1624" t="s">
        <v>5754</v>
      </c>
      <c r="D1624" t="s">
        <v>5755</v>
      </c>
      <c r="E1624" t="s">
        <v>1024</v>
      </c>
      <c r="F1624" s="11" t="str">
        <f>"dossierComplet['"&amp;meta_dossier_complet[[#This Row],[COD_VAR]]&amp;"'][code_insee]"</f>
        <v>dossierComplet['ETTEF5018'][code_insee]</v>
      </c>
    </row>
    <row r="1625" spans="2:6" hidden="1">
      <c r="B1625" t="s">
        <v>5756</v>
      </c>
      <c r="C1625" t="s">
        <v>5757</v>
      </c>
      <c r="D1625" t="s">
        <v>5758</v>
      </c>
      <c r="E1625" t="s">
        <v>1024</v>
      </c>
      <c r="F1625" s="11" t="str">
        <f>"dossierComplet['"&amp;meta_dossier_complet[[#This Row],[COD_VAR]]&amp;"'][code_insee]"</f>
        <v>dossierComplet['ETAZ5018'][code_insee]</v>
      </c>
    </row>
    <row r="1626" spans="2:6" hidden="1">
      <c r="B1626" t="s">
        <v>5759</v>
      </c>
      <c r="C1626" t="s">
        <v>5760</v>
      </c>
      <c r="D1626" t="s">
        <v>5761</v>
      </c>
      <c r="E1626" t="s">
        <v>1024</v>
      </c>
      <c r="F1626" s="11" t="str">
        <f>"dossierComplet['"&amp;meta_dossier_complet[[#This Row],[COD_VAR]]&amp;"'][code_insee]"</f>
        <v>dossierComplet['ETBE5018'][code_insee]</v>
      </c>
    </row>
    <row r="1627" spans="2:6" hidden="1">
      <c r="B1627" t="s">
        <v>5762</v>
      </c>
      <c r="C1627" t="s">
        <v>5763</v>
      </c>
      <c r="D1627" t="s">
        <v>5764</v>
      </c>
      <c r="E1627" t="s">
        <v>1024</v>
      </c>
      <c r="F1627" s="11" t="str">
        <f>"dossierComplet['"&amp;meta_dossier_complet[[#This Row],[COD_VAR]]&amp;"'][code_insee]"</f>
        <v>dossierComplet['ETFZ5018'][code_insee]</v>
      </c>
    </row>
    <row r="1628" spans="2:6" hidden="1">
      <c r="B1628" t="s">
        <v>5765</v>
      </c>
      <c r="C1628" t="s">
        <v>5766</v>
      </c>
      <c r="D1628" t="s">
        <v>5767</v>
      </c>
      <c r="E1628" t="s">
        <v>1024</v>
      </c>
      <c r="F1628" s="11" t="str">
        <f>"dossierComplet['"&amp;meta_dossier_complet[[#This Row],[COD_VAR]]&amp;"'][code_insee]"</f>
        <v>dossierComplet['ETGU5018'][code_insee]</v>
      </c>
    </row>
    <row r="1629" spans="2:6" hidden="1">
      <c r="B1629" t="s">
        <v>5768</v>
      </c>
      <c r="C1629" t="s">
        <v>5769</v>
      </c>
      <c r="D1629" t="s">
        <v>5770</v>
      </c>
      <c r="E1629" t="s">
        <v>1024</v>
      </c>
      <c r="F1629" s="11" t="str">
        <f>"dossierComplet['"&amp;meta_dossier_complet[[#This Row],[COD_VAR]]&amp;"'][code_insee]"</f>
        <v>dossierComplet['ETGZ5018'][code_insee]</v>
      </c>
    </row>
    <row r="1630" spans="2:6" hidden="1">
      <c r="B1630" t="s">
        <v>5771</v>
      </c>
      <c r="C1630" t="s">
        <v>5772</v>
      </c>
      <c r="D1630" t="s">
        <v>5773</v>
      </c>
      <c r="E1630" t="s">
        <v>1024</v>
      </c>
      <c r="F1630" s="11" t="str">
        <f>"dossierComplet['"&amp;meta_dossier_complet[[#This Row],[COD_VAR]]&amp;"'][code_insee]"</f>
        <v>dossierComplet['ETOQ5018'][code_insee]</v>
      </c>
    </row>
    <row r="1631" spans="2:6" hidden="1">
      <c r="B1631" t="s">
        <v>5774</v>
      </c>
      <c r="C1631" t="s">
        <v>5775</v>
      </c>
      <c r="D1631" t="s">
        <v>5776</v>
      </c>
      <c r="E1631" t="s">
        <v>1024</v>
      </c>
      <c r="F1631" s="11" t="str">
        <f>"dossierComplet['"&amp;meta_dossier_complet[[#This Row],[COD_VAR]]&amp;"'][code_insee]"</f>
        <v>dossierComplet['ETPTOT18'][code_insee]</v>
      </c>
    </row>
    <row r="1632" spans="2:6" hidden="1">
      <c r="B1632" t="s">
        <v>5777</v>
      </c>
      <c r="C1632" t="s">
        <v>5778</v>
      </c>
      <c r="D1632" t="s">
        <v>5779</v>
      </c>
      <c r="E1632" t="s">
        <v>1024</v>
      </c>
      <c r="F1632" s="11" t="str">
        <f>"dossierComplet['"&amp;meta_dossier_complet[[#This Row],[COD_VAR]]&amp;"'][code_insee]"</f>
        <v>dossierComplet['ETPAZ18'][code_insee]</v>
      </c>
    </row>
    <row r="1633" spans="2:6" hidden="1">
      <c r="B1633" t="s">
        <v>5780</v>
      </c>
      <c r="C1633" t="s">
        <v>5781</v>
      </c>
      <c r="D1633" t="s">
        <v>5782</v>
      </c>
      <c r="E1633" t="s">
        <v>1024</v>
      </c>
      <c r="F1633" s="11" t="str">
        <f>"dossierComplet['"&amp;meta_dossier_complet[[#This Row],[COD_VAR]]&amp;"'][code_insee]"</f>
        <v>dossierComplet['ETPBE18'][code_insee]</v>
      </c>
    </row>
    <row r="1634" spans="2:6" hidden="1">
      <c r="B1634" t="s">
        <v>5783</v>
      </c>
      <c r="C1634" t="s">
        <v>5784</v>
      </c>
      <c r="D1634" t="s">
        <v>5785</v>
      </c>
      <c r="E1634" t="s">
        <v>1024</v>
      </c>
      <c r="F1634" s="11" t="str">
        <f>"dossierComplet['"&amp;meta_dossier_complet[[#This Row],[COD_VAR]]&amp;"'][code_insee]"</f>
        <v>dossierComplet['ETPFZ18'][code_insee]</v>
      </c>
    </row>
    <row r="1635" spans="2:6" hidden="1">
      <c r="B1635" t="s">
        <v>5786</v>
      </c>
      <c r="C1635" t="s">
        <v>5787</v>
      </c>
      <c r="D1635" t="s">
        <v>5788</v>
      </c>
      <c r="E1635" t="s">
        <v>1024</v>
      </c>
      <c r="F1635" s="11" t="str">
        <f>"dossierComplet['"&amp;meta_dossier_complet[[#This Row],[COD_VAR]]&amp;"'][code_insee]"</f>
        <v>dossierComplet['ETPGU18'][code_insee]</v>
      </c>
    </row>
    <row r="1636" spans="2:6" hidden="1">
      <c r="B1636" t="s">
        <v>5789</v>
      </c>
      <c r="C1636" t="s">
        <v>5790</v>
      </c>
      <c r="D1636" t="s">
        <v>5791</v>
      </c>
      <c r="E1636" t="s">
        <v>1024</v>
      </c>
      <c r="F1636" s="11" t="str">
        <f>"dossierComplet['"&amp;meta_dossier_complet[[#This Row],[COD_VAR]]&amp;"'][code_insee]"</f>
        <v>dossierComplet['ETPGZ18'][code_insee]</v>
      </c>
    </row>
    <row r="1637" spans="2:6" hidden="1">
      <c r="B1637" t="s">
        <v>5792</v>
      </c>
      <c r="C1637" t="s">
        <v>5793</v>
      </c>
      <c r="D1637" t="s">
        <v>5794</v>
      </c>
      <c r="E1637" t="s">
        <v>1024</v>
      </c>
      <c r="F1637" s="11" t="str">
        <f>"dossierComplet['"&amp;meta_dossier_complet[[#This Row],[COD_VAR]]&amp;"'][code_insee]"</f>
        <v>dossierComplet['ETPOQ18'][code_insee]</v>
      </c>
    </row>
    <row r="1638" spans="2:6" hidden="1">
      <c r="B1638" t="s">
        <v>5795</v>
      </c>
      <c r="C1638" t="s">
        <v>5796</v>
      </c>
      <c r="D1638" t="s">
        <v>5797</v>
      </c>
      <c r="E1638" t="s">
        <v>1024</v>
      </c>
      <c r="F1638" s="11" t="str">
        <f>"dossierComplet['"&amp;meta_dossier_complet[[#This Row],[COD_VAR]]&amp;"'][code_insee]"</f>
        <v>dossierComplet['ETPTEF118'][code_insee]</v>
      </c>
    </row>
    <row r="1639" spans="2:6" hidden="1">
      <c r="B1639" t="s">
        <v>5798</v>
      </c>
      <c r="C1639" t="s">
        <v>5799</v>
      </c>
      <c r="D1639" t="s">
        <v>5800</v>
      </c>
      <c r="E1639" t="s">
        <v>1024</v>
      </c>
      <c r="F1639" s="11" t="str">
        <f>"dossierComplet['"&amp;meta_dossier_complet[[#This Row],[COD_VAR]]&amp;"'][code_insee]"</f>
        <v>dossierComplet['ETPAZ118'][code_insee]</v>
      </c>
    </row>
    <row r="1640" spans="2:6" hidden="1">
      <c r="B1640" t="s">
        <v>5801</v>
      </c>
      <c r="C1640" t="s">
        <v>5802</v>
      </c>
      <c r="D1640" t="s">
        <v>5803</v>
      </c>
      <c r="E1640" t="s">
        <v>1024</v>
      </c>
      <c r="F1640" s="11" t="str">
        <f>"dossierComplet['"&amp;meta_dossier_complet[[#This Row],[COD_VAR]]&amp;"'][code_insee]"</f>
        <v>dossierComplet['ETPBE118'][code_insee]</v>
      </c>
    </row>
    <row r="1641" spans="2:6" hidden="1">
      <c r="B1641" t="s">
        <v>5804</v>
      </c>
      <c r="C1641" t="s">
        <v>5805</v>
      </c>
      <c r="D1641" t="s">
        <v>5806</v>
      </c>
      <c r="E1641" t="s">
        <v>1024</v>
      </c>
      <c r="F1641" s="11" t="str">
        <f>"dossierComplet['"&amp;meta_dossier_complet[[#This Row],[COD_VAR]]&amp;"'][code_insee]"</f>
        <v>dossierComplet['ETPFZ118'][code_insee]</v>
      </c>
    </row>
    <row r="1642" spans="2:6" hidden="1">
      <c r="B1642" t="s">
        <v>5807</v>
      </c>
      <c r="C1642" t="s">
        <v>5808</v>
      </c>
      <c r="D1642" t="s">
        <v>5809</v>
      </c>
      <c r="E1642" t="s">
        <v>1024</v>
      </c>
      <c r="F1642" s="11" t="str">
        <f>"dossierComplet['"&amp;meta_dossier_complet[[#This Row],[COD_VAR]]&amp;"'][code_insee]"</f>
        <v>dossierComplet['ETPGU118'][code_insee]</v>
      </c>
    </row>
    <row r="1643" spans="2:6" hidden="1">
      <c r="B1643" t="s">
        <v>5810</v>
      </c>
      <c r="C1643" t="s">
        <v>5811</v>
      </c>
      <c r="D1643" t="s">
        <v>5812</v>
      </c>
      <c r="E1643" t="s">
        <v>1024</v>
      </c>
      <c r="F1643" s="11" t="str">
        <f>"dossierComplet['"&amp;meta_dossier_complet[[#This Row],[COD_VAR]]&amp;"'][code_insee]"</f>
        <v>dossierComplet['ETPGZ118'][code_insee]</v>
      </c>
    </row>
    <row r="1644" spans="2:6" hidden="1">
      <c r="B1644" t="s">
        <v>5813</v>
      </c>
      <c r="C1644" t="s">
        <v>5814</v>
      </c>
      <c r="D1644" t="s">
        <v>5815</v>
      </c>
      <c r="E1644" t="s">
        <v>1024</v>
      </c>
      <c r="F1644" s="11" t="str">
        <f>"dossierComplet['"&amp;meta_dossier_complet[[#This Row],[COD_VAR]]&amp;"'][code_insee]"</f>
        <v>dossierComplet['ETPOQ118'][code_insee]</v>
      </c>
    </row>
    <row r="1645" spans="2:6" hidden="1">
      <c r="B1645" t="s">
        <v>5816</v>
      </c>
      <c r="C1645" t="s">
        <v>5817</v>
      </c>
      <c r="D1645" t="s">
        <v>5818</v>
      </c>
      <c r="E1645" t="s">
        <v>1024</v>
      </c>
      <c r="F1645" s="11" t="str">
        <f>"dossierComplet['"&amp;meta_dossier_complet[[#This Row],[COD_VAR]]&amp;"'][code_insee]"</f>
        <v>dossierComplet['ETPTEF1018'][code_insee]</v>
      </c>
    </row>
    <row r="1646" spans="2:6" hidden="1">
      <c r="B1646" t="s">
        <v>5819</v>
      </c>
      <c r="C1646" t="s">
        <v>5820</v>
      </c>
      <c r="D1646" t="s">
        <v>5821</v>
      </c>
      <c r="E1646" t="s">
        <v>1024</v>
      </c>
      <c r="F1646" s="11" t="str">
        <f>"dossierComplet['"&amp;meta_dossier_complet[[#This Row],[COD_VAR]]&amp;"'][code_insee]"</f>
        <v>dossierComplet['ETPAZ1018'][code_insee]</v>
      </c>
    </row>
    <row r="1647" spans="2:6" hidden="1">
      <c r="B1647" t="s">
        <v>5822</v>
      </c>
      <c r="C1647" t="s">
        <v>5823</v>
      </c>
      <c r="D1647" t="s">
        <v>5824</v>
      </c>
      <c r="E1647" t="s">
        <v>1024</v>
      </c>
      <c r="F1647" s="11" t="str">
        <f>"dossierComplet['"&amp;meta_dossier_complet[[#This Row],[COD_VAR]]&amp;"'][code_insee]"</f>
        <v>dossierComplet['ETPBE1018'][code_insee]</v>
      </c>
    </row>
    <row r="1648" spans="2:6" hidden="1">
      <c r="B1648" t="s">
        <v>5825</v>
      </c>
      <c r="C1648" t="s">
        <v>5826</v>
      </c>
      <c r="D1648" t="s">
        <v>5827</v>
      </c>
      <c r="E1648" t="s">
        <v>1024</v>
      </c>
      <c r="F1648" s="11" t="str">
        <f>"dossierComplet['"&amp;meta_dossier_complet[[#This Row],[COD_VAR]]&amp;"'][code_insee]"</f>
        <v>dossierComplet['ETPFZ1018'][code_insee]</v>
      </c>
    </row>
    <row r="1649" spans="2:6" hidden="1">
      <c r="B1649" t="s">
        <v>5828</v>
      </c>
      <c r="C1649" t="s">
        <v>5829</v>
      </c>
      <c r="D1649" t="s">
        <v>5830</v>
      </c>
      <c r="E1649" t="s">
        <v>1024</v>
      </c>
      <c r="F1649" s="11" t="str">
        <f>"dossierComplet['"&amp;meta_dossier_complet[[#This Row],[COD_VAR]]&amp;"'][code_insee]"</f>
        <v>dossierComplet['ETPGU1018'][code_insee]</v>
      </c>
    </row>
    <row r="1650" spans="2:6" hidden="1">
      <c r="B1650" t="s">
        <v>5831</v>
      </c>
      <c r="C1650" t="s">
        <v>5832</v>
      </c>
      <c r="D1650" t="s">
        <v>5833</v>
      </c>
      <c r="E1650" t="s">
        <v>1024</v>
      </c>
      <c r="F1650" s="11" t="str">
        <f>"dossierComplet['"&amp;meta_dossier_complet[[#This Row],[COD_VAR]]&amp;"'][code_insee]"</f>
        <v>dossierComplet['ETPGZ1018'][code_insee]</v>
      </c>
    </row>
    <row r="1651" spans="2:6" hidden="1">
      <c r="B1651" t="s">
        <v>5834</v>
      </c>
      <c r="C1651" t="s">
        <v>5835</v>
      </c>
      <c r="D1651" t="s">
        <v>5836</v>
      </c>
      <c r="E1651" t="s">
        <v>1024</v>
      </c>
      <c r="F1651" s="11" t="str">
        <f>"dossierComplet['"&amp;meta_dossier_complet[[#This Row],[COD_VAR]]&amp;"'][code_insee]"</f>
        <v>dossierComplet['ETPOQ1018'][code_insee]</v>
      </c>
    </row>
    <row r="1652" spans="2:6" hidden="1">
      <c r="B1652" t="s">
        <v>5837</v>
      </c>
      <c r="C1652" t="s">
        <v>5838</v>
      </c>
      <c r="D1652" t="s">
        <v>5839</v>
      </c>
      <c r="E1652" t="s">
        <v>1024</v>
      </c>
      <c r="F1652" s="11" t="str">
        <f>"dossierComplet['"&amp;meta_dossier_complet[[#This Row],[COD_VAR]]&amp;"'][code_insee]"</f>
        <v>dossierComplet['ETPTEF2018'][code_insee]</v>
      </c>
    </row>
    <row r="1653" spans="2:6" hidden="1">
      <c r="B1653" t="s">
        <v>5840</v>
      </c>
      <c r="C1653" t="s">
        <v>5841</v>
      </c>
      <c r="D1653" t="s">
        <v>5842</v>
      </c>
      <c r="E1653" t="s">
        <v>1024</v>
      </c>
      <c r="F1653" s="11" t="str">
        <f>"dossierComplet['"&amp;meta_dossier_complet[[#This Row],[COD_VAR]]&amp;"'][code_insee]"</f>
        <v>dossierComplet['ETPAZ2018'][code_insee]</v>
      </c>
    </row>
    <row r="1654" spans="2:6" hidden="1">
      <c r="B1654" t="s">
        <v>5843</v>
      </c>
      <c r="C1654" t="s">
        <v>5844</v>
      </c>
      <c r="D1654" t="s">
        <v>5845</v>
      </c>
      <c r="E1654" t="s">
        <v>1024</v>
      </c>
      <c r="F1654" s="11" t="str">
        <f>"dossierComplet['"&amp;meta_dossier_complet[[#This Row],[COD_VAR]]&amp;"'][code_insee]"</f>
        <v>dossierComplet['ETPBE2018'][code_insee]</v>
      </c>
    </row>
    <row r="1655" spans="2:6" hidden="1">
      <c r="B1655" t="s">
        <v>5846</v>
      </c>
      <c r="C1655" t="s">
        <v>5847</v>
      </c>
      <c r="D1655" t="s">
        <v>5848</v>
      </c>
      <c r="E1655" t="s">
        <v>1024</v>
      </c>
      <c r="F1655" s="11" t="str">
        <f>"dossierComplet['"&amp;meta_dossier_complet[[#This Row],[COD_VAR]]&amp;"'][code_insee]"</f>
        <v>dossierComplet['ETPFZ2018'][code_insee]</v>
      </c>
    </row>
    <row r="1656" spans="2:6" hidden="1">
      <c r="B1656" t="s">
        <v>5849</v>
      </c>
      <c r="C1656" t="s">
        <v>5850</v>
      </c>
      <c r="D1656" t="s">
        <v>5851</v>
      </c>
      <c r="E1656" t="s">
        <v>1024</v>
      </c>
      <c r="F1656" s="11" t="str">
        <f>"dossierComplet['"&amp;meta_dossier_complet[[#This Row],[COD_VAR]]&amp;"'][code_insee]"</f>
        <v>dossierComplet['ETPGU2018'][code_insee]</v>
      </c>
    </row>
    <row r="1657" spans="2:6" hidden="1">
      <c r="B1657" t="s">
        <v>5852</v>
      </c>
      <c r="C1657" t="s">
        <v>5853</v>
      </c>
      <c r="D1657" t="s">
        <v>5854</v>
      </c>
      <c r="E1657" t="s">
        <v>1024</v>
      </c>
      <c r="F1657" s="11" t="str">
        <f>"dossierComplet['"&amp;meta_dossier_complet[[#This Row],[COD_VAR]]&amp;"'][code_insee]"</f>
        <v>dossierComplet['ETPGZ2018'][code_insee]</v>
      </c>
    </row>
    <row r="1658" spans="2:6" hidden="1">
      <c r="B1658" t="s">
        <v>5855</v>
      </c>
      <c r="C1658" t="s">
        <v>5856</v>
      </c>
      <c r="D1658" t="s">
        <v>5857</v>
      </c>
      <c r="E1658" t="s">
        <v>1024</v>
      </c>
      <c r="F1658" s="11" t="str">
        <f>"dossierComplet['"&amp;meta_dossier_complet[[#This Row],[COD_VAR]]&amp;"'][code_insee]"</f>
        <v>dossierComplet['ETPOQ2018'][code_insee]</v>
      </c>
    </row>
    <row r="1659" spans="2:6" hidden="1">
      <c r="B1659" t="s">
        <v>5858</v>
      </c>
      <c r="C1659" t="s">
        <v>5859</v>
      </c>
      <c r="D1659" t="s">
        <v>5860</v>
      </c>
      <c r="E1659" t="s">
        <v>1024</v>
      </c>
      <c r="F1659" s="11" t="str">
        <f>"dossierComplet['"&amp;meta_dossier_complet[[#This Row],[COD_VAR]]&amp;"'][code_insee]"</f>
        <v>dossierComplet['ETPTEF5018'][code_insee]</v>
      </c>
    </row>
    <row r="1660" spans="2:6" hidden="1">
      <c r="B1660" t="s">
        <v>5861</v>
      </c>
      <c r="C1660" t="s">
        <v>5862</v>
      </c>
      <c r="D1660" t="s">
        <v>5863</v>
      </c>
      <c r="E1660" t="s">
        <v>1024</v>
      </c>
      <c r="F1660" s="11" t="str">
        <f>"dossierComplet['"&amp;meta_dossier_complet[[#This Row],[COD_VAR]]&amp;"'][code_insee]"</f>
        <v>dossierComplet['ETPAZ5018'][code_insee]</v>
      </c>
    </row>
    <row r="1661" spans="2:6" hidden="1">
      <c r="B1661" t="s">
        <v>5864</v>
      </c>
      <c r="C1661" t="s">
        <v>5865</v>
      </c>
      <c r="D1661" t="s">
        <v>5866</v>
      </c>
      <c r="E1661" t="s">
        <v>1024</v>
      </c>
      <c r="F1661" s="11" t="str">
        <f>"dossierComplet['"&amp;meta_dossier_complet[[#This Row],[COD_VAR]]&amp;"'][code_insee]"</f>
        <v>dossierComplet['ETPBE5018'][code_insee]</v>
      </c>
    </row>
    <row r="1662" spans="2:6" hidden="1">
      <c r="B1662" t="s">
        <v>5867</v>
      </c>
      <c r="C1662" t="s">
        <v>5868</v>
      </c>
      <c r="D1662" t="s">
        <v>5869</v>
      </c>
      <c r="E1662" t="s">
        <v>1024</v>
      </c>
      <c r="F1662" s="11" t="str">
        <f>"dossierComplet['"&amp;meta_dossier_complet[[#This Row],[COD_VAR]]&amp;"'][code_insee]"</f>
        <v>dossierComplet['ETPFZ5018'][code_insee]</v>
      </c>
    </row>
    <row r="1663" spans="2:6" hidden="1">
      <c r="B1663" t="s">
        <v>5870</v>
      </c>
      <c r="C1663" t="s">
        <v>5871</v>
      </c>
      <c r="D1663" t="s">
        <v>5872</v>
      </c>
      <c r="E1663" t="s">
        <v>1024</v>
      </c>
      <c r="F1663" s="11" t="str">
        <f>"dossierComplet['"&amp;meta_dossier_complet[[#This Row],[COD_VAR]]&amp;"'][code_insee]"</f>
        <v>dossierComplet['ETPGU5018'][code_insee]</v>
      </c>
    </row>
    <row r="1664" spans="2:6" hidden="1">
      <c r="B1664" t="s">
        <v>5873</v>
      </c>
      <c r="C1664" t="s">
        <v>5874</v>
      </c>
      <c r="D1664" t="s">
        <v>5875</v>
      </c>
      <c r="E1664" t="s">
        <v>1024</v>
      </c>
      <c r="F1664" s="11" t="str">
        <f>"dossierComplet['"&amp;meta_dossier_complet[[#This Row],[COD_VAR]]&amp;"'][code_insee]"</f>
        <v>dossierComplet['ETPGZ5018'][code_insee]</v>
      </c>
    </row>
    <row r="1665" spans="2:6" hidden="1">
      <c r="B1665" t="s">
        <v>5876</v>
      </c>
      <c r="C1665" t="s">
        <v>5877</v>
      </c>
      <c r="D1665" t="s">
        <v>5878</v>
      </c>
      <c r="E1665" t="s">
        <v>1024</v>
      </c>
      <c r="F1665" s="11" t="str">
        <f>"dossierComplet['"&amp;meta_dossier_complet[[#This Row],[COD_VAR]]&amp;"'][code_insee]"</f>
        <v>dossierComplet['ETPOQ5018'][code_insee]</v>
      </c>
    </row>
    <row r="1666" spans="2:6" hidden="1">
      <c r="B1666" t="s">
        <v>5879</v>
      </c>
      <c r="C1666" t="s">
        <v>5880</v>
      </c>
      <c r="D1666" t="s">
        <v>5881</v>
      </c>
      <c r="E1666" t="s">
        <v>1024</v>
      </c>
      <c r="F1666" s="11" t="str">
        <f>"dossierComplet['"&amp;meta_dossier_complet[[#This Row],[COD_VAR]]&amp;"'][code_insee]"</f>
        <v>dossierComplet['ETPTEFCP18'][code_insee]</v>
      </c>
    </row>
    <row r="1667" spans="2:6" hidden="1">
      <c r="B1667" t="s">
        <v>5882</v>
      </c>
      <c r="C1667" t="s">
        <v>5883</v>
      </c>
      <c r="D1667" t="s">
        <v>5884</v>
      </c>
      <c r="E1667" t="s">
        <v>1024</v>
      </c>
      <c r="F1667" s="11" t="str">
        <f>"dossierComplet['"&amp;meta_dossier_complet[[#This Row],[COD_VAR]]&amp;"'][code_insee]"</f>
        <v>dossierComplet['ETPAZCP18'][code_insee]</v>
      </c>
    </row>
    <row r="1668" spans="2:6" hidden="1">
      <c r="B1668" t="s">
        <v>5885</v>
      </c>
      <c r="C1668" t="s">
        <v>5886</v>
      </c>
      <c r="D1668" t="s">
        <v>5887</v>
      </c>
      <c r="E1668" t="s">
        <v>1024</v>
      </c>
      <c r="F1668" s="11" t="str">
        <f>"dossierComplet['"&amp;meta_dossier_complet[[#This Row],[COD_VAR]]&amp;"'][code_insee]"</f>
        <v>dossierComplet['ETPBECP18'][code_insee]</v>
      </c>
    </row>
    <row r="1669" spans="2:6" hidden="1">
      <c r="B1669" t="s">
        <v>5888</v>
      </c>
      <c r="C1669" t="s">
        <v>5889</v>
      </c>
      <c r="D1669" t="s">
        <v>5890</v>
      </c>
      <c r="E1669" t="s">
        <v>1024</v>
      </c>
      <c r="F1669" s="11" t="str">
        <f>"dossierComplet['"&amp;meta_dossier_complet[[#This Row],[COD_VAR]]&amp;"'][code_insee]"</f>
        <v>dossierComplet['ETPFZCP18'][code_insee]</v>
      </c>
    </row>
    <row r="1670" spans="2:6" hidden="1">
      <c r="B1670" t="s">
        <v>5891</v>
      </c>
      <c r="C1670" t="s">
        <v>5892</v>
      </c>
      <c r="D1670" t="s">
        <v>5893</v>
      </c>
      <c r="E1670" t="s">
        <v>1024</v>
      </c>
      <c r="F1670" s="11" t="str">
        <f>"dossierComplet['"&amp;meta_dossier_complet[[#This Row],[COD_VAR]]&amp;"'][code_insee]"</f>
        <v>dossierComplet['ETPGUCP18'][code_insee]</v>
      </c>
    </row>
    <row r="1671" spans="2:6" hidden="1">
      <c r="B1671" t="s">
        <v>5894</v>
      </c>
      <c r="C1671" t="s">
        <v>5895</v>
      </c>
      <c r="D1671" t="s">
        <v>5896</v>
      </c>
      <c r="E1671" t="s">
        <v>1024</v>
      </c>
      <c r="F1671" s="11" t="str">
        <f>"dossierComplet['"&amp;meta_dossier_complet[[#This Row],[COD_VAR]]&amp;"'][code_insee]"</f>
        <v>dossierComplet['ETPGZCP18'][code_insee]</v>
      </c>
    </row>
    <row r="1672" spans="2:6" hidden="1">
      <c r="B1672" t="s">
        <v>5897</v>
      </c>
      <c r="C1672" t="s">
        <v>5898</v>
      </c>
      <c r="D1672" t="s">
        <v>5899</v>
      </c>
      <c r="E1672" t="s">
        <v>1024</v>
      </c>
      <c r="F1672" s="11" t="str">
        <f>"dossierComplet['"&amp;meta_dossier_complet[[#This Row],[COD_VAR]]&amp;"'][code_insee]"</f>
        <v>dossierComplet['ETPOQCP18'][code_insee]</v>
      </c>
    </row>
    <row r="1673" spans="2:6" hidden="1">
      <c r="B1673" t="s">
        <v>5900</v>
      </c>
      <c r="C1673" t="s">
        <v>5901</v>
      </c>
      <c r="D1673" t="s">
        <v>5902</v>
      </c>
      <c r="E1673" t="s">
        <v>1024</v>
      </c>
      <c r="F1673" s="11" t="str">
        <f>"dossierComplet['"&amp;meta_dossier_complet[[#This Row],[COD_VAR]]&amp;"'][code_insee]"</f>
        <v>dossierComplet['ETPRES18'][code_insee]</v>
      </c>
    </row>
    <row r="1674" spans="2:6" hidden="1">
      <c r="B1674" t="s">
        <v>5903</v>
      </c>
      <c r="C1674" t="s">
        <v>5904</v>
      </c>
      <c r="D1674" t="s">
        <v>5905</v>
      </c>
      <c r="E1674" t="s">
        <v>1024</v>
      </c>
      <c r="F1674" s="11" t="str">
        <f>"dossierComplet['"&amp;meta_dossier_complet[[#This Row],[COD_VAR]]&amp;"'][code_insee]"</f>
        <v>dossierComplet['ETNPRES18'][code_insee]</v>
      </c>
    </row>
    <row r="1675" spans="2:6" hidden="1">
      <c r="B1675" t="s">
        <v>5906</v>
      </c>
      <c r="C1675" t="s">
        <v>5907</v>
      </c>
      <c r="D1675" t="s">
        <v>5908</v>
      </c>
      <c r="E1675" t="s">
        <v>1024</v>
      </c>
      <c r="F1675" s="11" t="str">
        <f>"dossierComplet['"&amp;meta_dossier_complet[[#This Row],[COD_VAR]]&amp;"'][code_insee]"</f>
        <v>dossierComplet['ETPRESPUB18'][code_insee]</v>
      </c>
    </row>
    <row r="1676" spans="2:6" hidden="1">
      <c r="B1676" t="s">
        <v>5909</v>
      </c>
      <c r="C1676" t="s">
        <v>5910</v>
      </c>
      <c r="D1676" t="s">
        <v>5911</v>
      </c>
      <c r="E1676" t="s">
        <v>1024</v>
      </c>
      <c r="F1676" s="11" t="str">
        <f>"dossierComplet['"&amp;meta_dossier_complet[[#This Row],[COD_VAR]]&amp;"'][code_insee]"</f>
        <v>dossierComplet['ETNPRESPUB18'][code_insee]</v>
      </c>
    </row>
    <row r="1677" spans="2:6" hidden="1">
      <c r="B1677" t="s">
        <v>5912</v>
      </c>
      <c r="C1677" t="s">
        <v>5913</v>
      </c>
      <c r="D1677" t="s">
        <v>5914</v>
      </c>
      <c r="E1677" t="s">
        <v>1024</v>
      </c>
      <c r="F1677" s="11" t="str">
        <f>"dossierComplet['"&amp;meta_dossier_complet[[#This Row],[COD_VAR]]&amp;"'][code_insee]"</f>
        <v>dossierComplet['ETPPRES18'][code_insee]</v>
      </c>
    </row>
    <row r="1678" spans="2:6" hidden="1">
      <c r="B1678" t="s">
        <v>5915</v>
      </c>
      <c r="C1678" t="s">
        <v>5916</v>
      </c>
      <c r="D1678" t="s">
        <v>5917</v>
      </c>
      <c r="E1678" t="s">
        <v>1024</v>
      </c>
      <c r="F1678" s="11" t="str">
        <f>"dossierComplet['"&amp;meta_dossier_complet[[#This Row],[COD_VAR]]&amp;"'][code_insee]"</f>
        <v>dossierComplet['ETPNPRES18'][code_insee]</v>
      </c>
    </row>
    <row r="1679" spans="2:6" hidden="1">
      <c r="B1679" t="s">
        <v>5918</v>
      </c>
      <c r="C1679" t="s">
        <v>5919</v>
      </c>
      <c r="D1679" t="s">
        <v>5920</v>
      </c>
      <c r="E1679" t="s">
        <v>1024</v>
      </c>
      <c r="F1679" s="11" t="str">
        <f>"dossierComplet['"&amp;meta_dossier_complet[[#This Row],[COD_VAR]]&amp;"'][code_insee]"</f>
        <v>dossierComplet['ETPPRESPUB18'][code_insee]</v>
      </c>
    </row>
    <row r="1680" spans="2:6" hidden="1">
      <c r="B1680" t="s">
        <v>5921</v>
      </c>
      <c r="C1680" t="s">
        <v>5922</v>
      </c>
      <c r="D1680" t="s">
        <v>5923</v>
      </c>
      <c r="E1680" t="s">
        <v>1024</v>
      </c>
      <c r="F1680" s="11" t="str">
        <f>"dossierComplet['"&amp;meta_dossier_complet[[#This Row],[COD_VAR]]&amp;"'][code_insee]"</f>
        <v>dossierComplet['ETPNPRESPUB18'][code_insee]</v>
      </c>
    </row>
    <row r="1681" spans="2:6" hidden="1">
      <c r="B1681" t="s">
        <v>5924</v>
      </c>
      <c r="C1681" t="s">
        <v>5925</v>
      </c>
      <c r="D1681" t="s">
        <v>5926</v>
      </c>
      <c r="E1681" t="s">
        <v>1024</v>
      </c>
      <c r="F1681" s="11" t="str">
        <f>"dossierComplet['"&amp;meta_dossier_complet[[#This Row],[COD_VAR]]&amp;"'][code_insee]"</f>
        <v>dossierComplet['ETASSMAT18'][code_insee]</v>
      </c>
    </row>
    <row r="1682" spans="2:6" hidden="1">
      <c r="B1682" t="s">
        <v>5927</v>
      </c>
      <c r="C1682" t="s">
        <v>5928</v>
      </c>
      <c r="D1682" t="s">
        <v>5929</v>
      </c>
      <c r="E1682" t="s">
        <v>1024</v>
      </c>
      <c r="F1682" s="11" t="str">
        <f>"dossierComplet['"&amp;meta_dossier_complet[[#This Row],[COD_VAR]]&amp;"'][code_insee]"</f>
        <v>dossierComplet['ETAUTRES18'][code_insee]</v>
      </c>
    </row>
    <row r="1683" spans="2:6" hidden="1">
      <c r="B1683" t="s">
        <v>5930</v>
      </c>
      <c r="C1683" t="s">
        <v>5931</v>
      </c>
      <c r="D1683" t="s">
        <v>5931</v>
      </c>
      <c r="E1683" t="s">
        <v>1024</v>
      </c>
      <c r="F1683" s="11" t="str">
        <f>"dossierComplet['"&amp;meta_dossier_complet[[#This Row],[COD_VAR]]&amp;"'][code_insee]"</f>
        <v>dossierComplet['ENNTOT20'][code_insee]</v>
      </c>
    </row>
    <row r="1684" spans="2:6" hidden="1">
      <c r="B1684" t="s">
        <v>5932</v>
      </c>
      <c r="C1684" t="s">
        <v>5933</v>
      </c>
      <c r="D1684" t="s">
        <v>5933</v>
      </c>
      <c r="E1684" t="s">
        <v>1024</v>
      </c>
      <c r="F1684" s="11" t="str">
        <f>"dossierComplet['"&amp;meta_dossier_complet[[#This Row],[COD_VAR]]&amp;"'][code_insee]"</f>
        <v>dossierComplet['ENNBE20'][code_insee]</v>
      </c>
    </row>
    <row r="1685" spans="2:6" hidden="1">
      <c r="B1685" t="s">
        <v>5934</v>
      </c>
      <c r="C1685" t="s">
        <v>5935</v>
      </c>
      <c r="D1685" t="s">
        <v>5935</v>
      </c>
      <c r="E1685" t="s">
        <v>1024</v>
      </c>
      <c r="F1685" s="11" t="str">
        <f>"dossierComplet['"&amp;meta_dossier_complet[[#This Row],[COD_VAR]]&amp;"'][code_insee]"</f>
        <v>dossierComplet['ENNFZ20'][code_insee]</v>
      </c>
    </row>
    <row r="1686" spans="2:6" hidden="1">
      <c r="B1686" t="s">
        <v>5936</v>
      </c>
      <c r="C1686" t="s">
        <v>5937</v>
      </c>
      <c r="D1686" t="s">
        <v>5938</v>
      </c>
      <c r="E1686" t="s">
        <v>1024</v>
      </c>
      <c r="F1686" s="11" t="str">
        <f>"dossierComplet['"&amp;meta_dossier_complet[[#This Row],[COD_VAR]]&amp;"'][code_insee]"</f>
        <v>dossierComplet['ENNGI20'][code_insee]</v>
      </c>
    </row>
    <row r="1687" spans="2:6" hidden="1">
      <c r="B1687" t="s">
        <v>5939</v>
      </c>
      <c r="C1687" t="s">
        <v>5940</v>
      </c>
      <c r="D1687" t="s">
        <v>5941</v>
      </c>
      <c r="E1687" t="s">
        <v>1024</v>
      </c>
      <c r="F1687" s="11" t="str">
        <f>"dossierComplet['"&amp;meta_dossier_complet[[#This Row],[COD_VAR]]&amp;"'][code_insee]"</f>
        <v>dossierComplet['ENNJZ20'][code_insee]</v>
      </c>
    </row>
    <row r="1688" spans="2:6" hidden="1">
      <c r="B1688" t="s">
        <v>5942</v>
      </c>
      <c r="C1688" t="s">
        <v>5943</v>
      </c>
      <c r="D1688" t="s">
        <v>5943</v>
      </c>
      <c r="E1688" t="s">
        <v>1024</v>
      </c>
      <c r="F1688" s="11" t="str">
        <f>"dossierComplet['"&amp;meta_dossier_complet[[#This Row],[COD_VAR]]&amp;"'][code_insee]"</f>
        <v>dossierComplet['ENNKZ20'][code_insee]</v>
      </c>
    </row>
    <row r="1689" spans="2:6" hidden="1">
      <c r="B1689" t="s">
        <v>5944</v>
      </c>
      <c r="C1689" t="s">
        <v>5945</v>
      </c>
      <c r="D1689" t="s">
        <v>5945</v>
      </c>
      <c r="E1689" t="s">
        <v>1024</v>
      </c>
      <c r="F1689" s="11" t="str">
        <f>"dossierComplet['"&amp;meta_dossier_complet[[#This Row],[COD_VAR]]&amp;"'][code_insee]"</f>
        <v>dossierComplet['ENNLZ20'][code_insee]</v>
      </c>
    </row>
    <row r="1690" spans="2:6" hidden="1">
      <c r="B1690" t="s">
        <v>5946</v>
      </c>
      <c r="C1690" t="s">
        <v>5947</v>
      </c>
      <c r="D1690" t="s">
        <v>5948</v>
      </c>
      <c r="E1690" t="s">
        <v>1024</v>
      </c>
      <c r="F1690" s="11" t="str">
        <f>"dossierComplet['"&amp;meta_dossier_complet[[#This Row],[COD_VAR]]&amp;"'][code_insee]"</f>
        <v>dossierComplet['ENNMN20'][code_insee]</v>
      </c>
    </row>
    <row r="1691" spans="2:6" hidden="1">
      <c r="B1691" t="s">
        <v>5949</v>
      </c>
      <c r="C1691" t="s">
        <v>5950</v>
      </c>
      <c r="D1691" t="s">
        <v>5951</v>
      </c>
      <c r="E1691" t="s">
        <v>1024</v>
      </c>
      <c r="F1691" s="11" t="str">
        <f>"dossierComplet['"&amp;meta_dossier_complet[[#This Row],[COD_VAR]]&amp;"'][code_insee]"</f>
        <v>dossierComplet['ENNOQ20'][code_insee]</v>
      </c>
    </row>
    <row r="1692" spans="2:6" hidden="1">
      <c r="B1692" t="s">
        <v>5952</v>
      </c>
      <c r="C1692" t="s">
        <v>5953</v>
      </c>
      <c r="D1692" t="s">
        <v>5953</v>
      </c>
      <c r="E1692" t="s">
        <v>1024</v>
      </c>
      <c r="F1692" s="11" t="str">
        <f>"dossierComplet['"&amp;meta_dossier_complet[[#This Row],[COD_VAR]]&amp;"'][code_insee]"</f>
        <v>dossierComplet['ENNRU20'][code_insee]</v>
      </c>
    </row>
    <row r="1693" spans="2:6" hidden="1">
      <c r="B1693" t="s">
        <v>5954</v>
      </c>
      <c r="C1693" t="s">
        <v>5955</v>
      </c>
      <c r="D1693" t="s">
        <v>5956</v>
      </c>
      <c r="E1693" t="s">
        <v>1024</v>
      </c>
      <c r="F1693" s="11" t="str">
        <f>"dossierComplet['"&amp;meta_dossier_complet[[#This Row],[COD_VAR]]&amp;"'][code_insee]"</f>
        <v>dossierComplet['ENCTOT20'][code_insee]</v>
      </c>
    </row>
    <row r="1694" spans="2:6" hidden="1">
      <c r="B1694" t="s">
        <v>5957</v>
      </c>
      <c r="C1694" t="s">
        <v>5958</v>
      </c>
      <c r="D1694" t="s">
        <v>5959</v>
      </c>
      <c r="E1694" t="s">
        <v>1024</v>
      </c>
      <c r="F1694" s="11" t="str">
        <f>"dossierComplet['"&amp;meta_dossier_complet[[#This Row],[COD_VAR]]&amp;"'][code_insee]"</f>
        <v>dossierComplet['ENCBE20'][code_insee]</v>
      </c>
    </row>
    <row r="1695" spans="2:6" hidden="1">
      <c r="B1695" t="s">
        <v>5960</v>
      </c>
      <c r="C1695" t="s">
        <v>5961</v>
      </c>
      <c r="D1695" t="s">
        <v>5962</v>
      </c>
      <c r="E1695" t="s">
        <v>1024</v>
      </c>
      <c r="F1695" s="11" t="str">
        <f>"dossierComplet['"&amp;meta_dossier_complet[[#This Row],[COD_VAR]]&amp;"'][code_insee]"</f>
        <v>dossierComplet['ENCFZ20'][code_insee]</v>
      </c>
    </row>
    <row r="1696" spans="2:6" hidden="1">
      <c r="B1696" t="s">
        <v>5963</v>
      </c>
      <c r="C1696" t="s">
        <v>5964</v>
      </c>
      <c r="D1696" t="s">
        <v>5965</v>
      </c>
      <c r="E1696" t="s">
        <v>1024</v>
      </c>
      <c r="F1696" s="11" t="str">
        <f>"dossierComplet['"&amp;meta_dossier_complet[[#This Row],[COD_VAR]]&amp;"'][code_insee]"</f>
        <v>dossierComplet['ENCGI20'][code_insee]</v>
      </c>
    </row>
    <row r="1697" spans="2:6" hidden="1">
      <c r="B1697" t="s">
        <v>5966</v>
      </c>
      <c r="C1697" t="s">
        <v>5967</v>
      </c>
      <c r="D1697" t="s">
        <v>5968</v>
      </c>
      <c r="E1697" t="s">
        <v>1024</v>
      </c>
      <c r="F1697" s="11" t="str">
        <f>"dossierComplet['"&amp;meta_dossier_complet[[#This Row],[COD_VAR]]&amp;"'][code_insee]"</f>
        <v>dossierComplet['ENCJZ20'][code_insee]</v>
      </c>
    </row>
    <row r="1698" spans="2:6" hidden="1">
      <c r="B1698" t="s">
        <v>5969</v>
      </c>
      <c r="C1698" t="s">
        <v>5970</v>
      </c>
      <c r="D1698" t="s">
        <v>5971</v>
      </c>
      <c r="E1698" t="s">
        <v>1024</v>
      </c>
      <c r="F1698" s="11" t="str">
        <f>"dossierComplet['"&amp;meta_dossier_complet[[#This Row],[COD_VAR]]&amp;"'][code_insee]"</f>
        <v>dossierComplet['ENCKZ20'][code_insee]</v>
      </c>
    </row>
    <row r="1699" spans="2:6" hidden="1">
      <c r="B1699" t="s">
        <v>5972</v>
      </c>
      <c r="C1699" t="s">
        <v>5973</v>
      </c>
      <c r="D1699" t="s">
        <v>5974</v>
      </c>
      <c r="E1699" t="s">
        <v>1024</v>
      </c>
      <c r="F1699" s="11" t="str">
        <f>"dossierComplet['"&amp;meta_dossier_complet[[#This Row],[COD_VAR]]&amp;"'][code_insee]"</f>
        <v>dossierComplet['ENCLZ20'][code_insee]</v>
      </c>
    </row>
    <row r="1700" spans="2:6" hidden="1">
      <c r="B1700" t="s">
        <v>5975</v>
      </c>
      <c r="C1700" t="s">
        <v>5976</v>
      </c>
      <c r="D1700" t="s">
        <v>5977</v>
      </c>
      <c r="E1700" t="s">
        <v>1024</v>
      </c>
      <c r="F1700" s="11" t="str">
        <f>"dossierComplet['"&amp;meta_dossier_complet[[#This Row],[COD_VAR]]&amp;"'][code_insee]"</f>
        <v>dossierComplet['ENCMN20'][code_insee]</v>
      </c>
    </row>
    <row r="1701" spans="2:6" hidden="1">
      <c r="B1701" t="s">
        <v>5978</v>
      </c>
      <c r="C1701" t="s">
        <v>5979</v>
      </c>
      <c r="D1701" t="s">
        <v>5980</v>
      </c>
      <c r="E1701" t="s">
        <v>1024</v>
      </c>
      <c r="F1701" s="11" t="str">
        <f>"dossierComplet['"&amp;meta_dossier_complet[[#This Row],[COD_VAR]]&amp;"'][code_insee]"</f>
        <v>dossierComplet['ENCOQ20'][code_insee]</v>
      </c>
    </row>
    <row r="1702" spans="2:6" hidden="1">
      <c r="B1702" t="s">
        <v>5981</v>
      </c>
      <c r="C1702" t="s">
        <v>5982</v>
      </c>
      <c r="D1702" t="s">
        <v>5983</v>
      </c>
      <c r="E1702" t="s">
        <v>1024</v>
      </c>
      <c r="F1702" s="11" t="str">
        <f>"dossierComplet['"&amp;meta_dossier_complet[[#This Row],[COD_VAR]]&amp;"'][code_insee]"</f>
        <v>dossierComplet['ENCRU20'][code_insee]</v>
      </c>
    </row>
    <row r="1703" spans="2:6" hidden="1">
      <c r="B1703" t="s">
        <v>5984</v>
      </c>
      <c r="C1703" t="s">
        <v>5985</v>
      </c>
      <c r="D1703" t="s">
        <v>5986</v>
      </c>
      <c r="E1703" t="s">
        <v>1024</v>
      </c>
      <c r="F1703" s="11" t="str">
        <f>"dossierComplet['"&amp;meta_dossier_complet[[#This Row],[COD_VAR]]&amp;"'][code_insee]"</f>
        <v>dossierComplet['ENCTOT19'][code_insee]</v>
      </c>
    </row>
    <row r="1704" spans="2:6" hidden="1">
      <c r="B1704" t="s">
        <v>5987</v>
      </c>
      <c r="C1704" t="s">
        <v>5988</v>
      </c>
      <c r="D1704" t="s">
        <v>5989</v>
      </c>
      <c r="E1704" t="s">
        <v>1024</v>
      </c>
      <c r="F1704" s="11" t="str">
        <f>"dossierComplet['"&amp;meta_dossier_complet[[#This Row],[COD_VAR]]&amp;"'][code_insee]"</f>
        <v>dossierComplet['ENCTOT18'][code_insee]</v>
      </c>
    </row>
    <row r="1705" spans="2:6" hidden="1">
      <c r="B1705" t="s">
        <v>5990</v>
      </c>
      <c r="C1705" t="s">
        <v>5991</v>
      </c>
      <c r="D1705" t="s">
        <v>5992</v>
      </c>
      <c r="E1705" t="s">
        <v>1024</v>
      </c>
      <c r="F1705" s="11" t="str">
        <f>"dossierComplet['"&amp;meta_dossier_complet[[#This Row],[COD_VAR]]&amp;"'][code_insee]"</f>
        <v>dossierComplet['ENCTOT17'][code_insee]</v>
      </c>
    </row>
    <row r="1706" spans="2:6" hidden="1">
      <c r="B1706" t="s">
        <v>5993</v>
      </c>
      <c r="C1706" t="s">
        <v>5994</v>
      </c>
      <c r="D1706" t="s">
        <v>5995</v>
      </c>
      <c r="E1706" t="s">
        <v>1024</v>
      </c>
      <c r="F1706" s="11" t="str">
        <f>"dossierComplet['"&amp;meta_dossier_complet[[#This Row],[COD_VAR]]&amp;"'][code_insee]"</f>
        <v>dossierComplet['ENCTOT16'][code_insee]</v>
      </c>
    </row>
    <row r="1707" spans="2:6" hidden="1">
      <c r="B1707" t="s">
        <v>5996</v>
      </c>
      <c r="C1707" t="s">
        <v>5997</v>
      </c>
      <c r="D1707" t="s">
        <v>5998</v>
      </c>
      <c r="E1707" t="s">
        <v>1024</v>
      </c>
      <c r="F1707" s="11" t="str">
        <f>"dossierComplet['"&amp;meta_dossier_complet[[#This Row],[COD_VAR]]&amp;"'][code_insee]"</f>
        <v>dossierComplet['ENCTOT15'][code_insee]</v>
      </c>
    </row>
    <row r="1708" spans="2:6" hidden="1">
      <c r="B1708" t="s">
        <v>5999</v>
      </c>
      <c r="C1708" t="s">
        <v>6000</v>
      </c>
      <c r="D1708" t="s">
        <v>6001</v>
      </c>
      <c r="E1708" t="s">
        <v>1024</v>
      </c>
      <c r="F1708" s="11" t="str">
        <f>"dossierComplet['"&amp;meta_dossier_complet[[#This Row],[COD_VAR]]&amp;"'][code_insee]"</f>
        <v>dossierComplet['ENCTOT14'][code_insee]</v>
      </c>
    </row>
    <row r="1709" spans="2:6" hidden="1">
      <c r="B1709" t="s">
        <v>6002</v>
      </c>
      <c r="C1709" t="s">
        <v>6003</v>
      </c>
      <c r="D1709" t="s">
        <v>6004</v>
      </c>
      <c r="E1709" t="s">
        <v>1024</v>
      </c>
      <c r="F1709" s="11" t="str">
        <f>"dossierComplet['"&amp;meta_dossier_complet[[#This Row],[COD_VAR]]&amp;"'][code_insee]"</f>
        <v>dossierComplet['ENCTOT13'][code_insee]</v>
      </c>
    </row>
    <row r="1710" spans="2:6" hidden="1">
      <c r="B1710" t="s">
        <v>6005</v>
      </c>
      <c r="C1710" t="s">
        <v>6006</v>
      </c>
      <c r="D1710" t="s">
        <v>6007</v>
      </c>
      <c r="E1710" t="s">
        <v>1024</v>
      </c>
      <c r="F1710" s="11" t="str">
        <f>"dossierComplet['"&amp;meta_dossier_complet[[#This Row],[COD_VAR]]&amp;"'][code_insee]"</f>
        <v>dossierComplet['ENCTOT12'][code_insee]</v>
      </c>
    </row>
    <row r="1711" spans="2:6" hidden="1">
      <c r="B1711" t="s">
        <v>6008</v>
      </c>
      <c r="C1711" t="s">
        <v>6009</v>
      </c>
      <c r="D1711" t="s">
        <v>6010</v>
      </c>
      <c r="E1711" t="s">
        <v>1024</v>
      </c>
      <c r="F1711" s="11" t="str">
        <f>"dossierComplet['"&amp;meta_dossier_complet[[#This Row],[COD_VAR]]&amp;"'][code_insee]"</f>
        <v>dossierComplet['ENCTOT11'][code_insee]</v>
      </c>
    </row>
    <row r="1712" spans="2:6" hidden="1">
      <c r="B1712" t="s">
        <v>6011</v>
      </c>
      <c r="C1712" t="s">
        <v>6012</v>
      </c>
      <c r="D1712" t="s">
        <v>6013</v>
      </c>
      <c r="E1712" t="s">
        <v>1024</v>
      </c>
      <c r="F1712" s="11" t="str">
        <f>"dossierComplet['"&amp;meta_dossier_complet[[#This Row],[COD_VAR]]&amp;"'][code_insee]"</f>
        <v>dossierComplet['ENCITOT20'][code_insee]</v>
      </c>
    </row>
    <row r="1713" spans="2:6" hidden="1">
      <c r="B1713" t="s">
        <v>6014</v>
      </c>
      <c r="C1713" t="s">
        <v>6015</v>
      </c>
      <c r="D1713" t="s">
        <v>6016</v>
      </c>
      <c r="E1713" t="s">
        <v>1024</v>
      </c>
      <c r="F1713" s="11" t="str">
        <f>"dossierComplet['"&amp;meta_dossier_complet[[#This Row],[COD_VAR]]&amp;"'][code_insee]"</f>
        <v>dossierComplet['ENCIBE20'][code_insee]</v>
      </c>
    </row>
    <row r="1714" spans="2:6" hidden="1">
      <c r="B1714" t="s">
        <v>6017</v>
      </c>
      <c r="C1714" t="s">
        <v>6018</v>
      </c>
      <c r="D1714" t="s">
        <v>6019</v>
      </c>
      <c r="E1714" t="s">
        <v>1024</v>
      </c>
      <c r="F1714" s="11" t="str">
        <f>"dossierComplet['"&amp;meta_dossier_complet[[#This Row],[COD_VAR]]&amp;"'][code_insee]"</f>
        <v>dossierComplet['ENCIFZ20'][code_insee]</v>
      </c>
    </row>
    <row r="1715" spans="2:6" hidden="1">
      <c r="B1715" t="s">
        <v>6020</v>
      </c>
      <c r="C1715" t="s">
        <v>6021</v>
      </c>
      <c r="D1715" t="s">
        <v>6022</v>
      </c>
      <c r="E1715" t="s">
        <v>1024</v>
      </c>
      <c r="F1715" s="11" t="str">
        <f>"dossierComplet['"&amp;meta_dossier_complet[[#This Row],[COD_VAR]]&amp;"'][code_insee]"</f>
        <v>dossierComplet['ENCIGI20'][code_insee]</v>
      </c>
    </row>
    <row r="1716" spans="2:6" hidden="1">
      <c r="B1716" t="s">
        <v>6023</v>
      </c>
      <c r="C1716" t="s">
        <v>6024</v>
      </c>
      <c r="D1716" t="s">
        <v>6025</v>
      </c>
      <c r="E1716" t="s">
        <v>1024</v>
      </c>
      <c r="F1716" s="11" t="str">
        <f>"dossierComplet['"&amp;meta_dossier_complet[[#This Row],[COD_VAR]]&amp;"'][code_insee]"</f>
        <v>dossierComplet['ENCIJZ20'][code_insee]</v>
      </c>
    </row>
    <row r="1717" spans="2:6" hidden="1">
      <c r="B1717" t="s">
        <v>6026</v>
      </c>
      <c r="C1717" t="s">
        <v>6027</v>
      </c>
      <c r="D1717" t="s">
        <v>6028</v>
      </c>
      <c r="E1717" t="s">
        <v>1024</v>
      </c>
      <c r="F1717" s="11" t="str">
        <f>"dossierComplet['"&amp;meta_dossier_complet[[#This Row],[COD_VAR]]&amp;"'][code_insee]"</f>
        <v>dossierComplet['ENCIKZ20'][code_insee]</v>
      </c>
    </row>
    <row r="1718" spans="2:6" hidden="1">
      <c r="B1718" t="s">
        <v>6029</v>
      </c>
      <c r="C1718" t="s">
        <v>6030</v>
      </c>
      <c r="D1718" t="s">
        <v>6031</v>
      </c>
      <c r="E1718" t="s">
        <v>1024</v>
      </c>
      <c r="F1718" s="11" t="str">
        <f>"dossierComplet['"&amp;meta_dossier_complet[[#This Row],[COD_VAR]]&amp;"'][code_insee]"</f>
        <v>dossierComplet['ENCILZ20'][code_insee]</v>
      </c>
    </row>
    <row r="1719" spans="2:6" hidden="1">
      <c r="B1719" t="s">
        <v>6032</v>
      </c>
      <c r="C1719" t="s">
        <v>6033</v>
      </c>
      <c r="D1719" t="s">
        <v>6034</v>
      </c>
      <c r="E1719" t="s">
        <v>1024</v>
      </c>
      <c r="F1719" s="11" t="str">
        <f>"dossierComplet['"&amp;meta_dossier_complet[[#This Row],[COD_VAR]]&amp;"'][code_insee]"</f>
        <v>dossierComplet['ENCIMN20'][code_insee]</v>
      </c>
    </row>
    <row r="1720" spans="2:6" hidden="1">
      <c r="B1720" t="s">
        <v>6035</v>
      </c>
      <c r="C1720" t="s">
        <v>6036</v>
      </c>
      <c r="D1720" t="s">
        <v>6037</v>
      </c>
      <c r="E1720" t="s">
        <v>1024</v>
      </c>
      <c r="F1720" s="11" t="str">
        <f>"dossierComplet['"&amp;meta_dossier_complet[[#This Row],[COD_VAR]]&amp;"'][code_insee]"</f>
        <v>dossierComplet['ENCIOQ20'][code_insee]</v>
      </c>
    </row>
    <row r="1721" spans="2:6" hidden="1">
      <c r="B1721" t="s">
        <v>6038</v>
      </c>
      <c r="C1721" t="s">
        <v>6039</v>
      </c>
      <c r="D1721" t="s">
        <v>6040</v>
      </c>
      <c r="E1721" t="s">
        <v>1024</v>
      </c>
      <c r="F1721" s="11" t="str">
        <f>"dossierComplet['"&amp;meta_dossier_complet[[#This Row],[COD_VAR]]&amp;"'][code_insee]"</f>
        <v>dossierComplet['ENCIRU20'][code_insee]</v>
      </c>
    </row>
    <row r="1722" spans="2:6" hidden="1">
      <c r="B1722" t="s">
        <v>6041</v>
      </c>
      <c r="C1722" t="s">
        <v>6042</v>
      </c>
      <c r="D1722" t="s">
        <v>6043</v>
      </c>
      <c r="E1722" t="s">
        <v>1024</v>
      </c>
      <c r="F1722" s="11" t="str">
        <f>"dossierComplet['"&amp;meta_dossier_complet[[#This Row],[COD_VAR]]&amp;"'][code_insee]"</f>
        <v>dossierComplet['ENCITOT19'][code_insee]</v>
      </c>
    </row>
    <row r="1723" spans="2:6" hidden="1">
      <c r="B1723" t="s">
        <v>6044</v>
      </c>
      <c r="C1723" t="s">
        <v>6045</v>
      </c>
      <c r="D1723" t="s">
        <v>6046</v>
      </c>
      <c r="E1723" t="s">
        <v>1024</v>
      </c>
      <c r="F1723" s="11" t="str">
        <f>"dossierComplet['"&amp;meta_dossier_complet[[#This Row],[COD_VAR]]&amp;"'][code_insee]"</f>
        <v>dossierComplet['ENCITOT18'][code_insee]</v>
      </c>
    </row>
    <row r="1724" spans="2:6" hidden="1">
      <c r="B1724" t="s">
        <v>6047</v>
      </c>
      <c r="C1724" t="s">
        <v>6048</v>
      </c>
      <c r="D1724" t="s">
        <v>6049</v>
      </c>
      <c r="E1724" t="s">
        <v>1024</v>
      </c>
      <c r="F1724" s="11" t="str">
        <f>"dossierComplet['"&amp;meta_dossier_complet[[#This Row],[COD_VAR]]&amp;"'][code_insee]"</f>
        <v>dossierComplet['ENCITOT17'][code_insee]</v>
      </c>
    </row>
    <row r="1725" spans="2:6" hidden="1">
      <c r="B1725" t="s">
        <v>6050</v>
      </c>
      <c r="C1725" t="s">
        <v>6051</v>
      </c>
      <c r="D1725" t="s">
        <v>6052</v>
      </c>
      <c r="E1725" t="s">
        <v>1024</v>
      </c>
      <c r="F1725" s="11" t="str">
        <f>"dossierComplet['"&amp;meta_dossier_complet[[#This Row],[COD_VAR]]&amp;"'][code_insee]"</f>
        <v>dossierComplet['ENCITOT16'][code_insee]</v>
      </c>
    </row>
    <row r="1726" spans="2:6" hidden="1">
      <c r="B1726" t="s">
        <v>6053</v>
      </c>
      <c r="C1726" t="s">
        <v>6054</v>
      </c>
      <c r="D1726" t="s">
        <v>6055</v>
      </c>
      <c r="E1726" t="s">
        <v>1024</v>
      </c>
      <c r="F1726" s="11" t="str">
        <f>"dossierComplet['"&amp;meta_dossier_complet[[#This Row],[COD_VAR]]&amp;"'][code_insee]"</f>
        <v>dossierComplet['ENCITOT15'][code_insee]</v>
      </c>
    </row>
    <row r="1727" spans="2:6" hidden="1">
      <c r="B1727" t="s">
        <v>6056</v>
      </c>
      <c r="C1727" t="s">
        <v>6057</v>
      </c>
      <c r="D1727" t="s">
        <v>6058</v>
      </c>
      <c r="E1727" t="s">
        <v>1024</v>
      </c>
      <c r="F1727" s="11" t="str">
        <f>"dossierComplet['"&amp;meta_dossier_complet[[#This Row],[COD_VAR]]&amp;"'][code_insee]"</f>
        <v>dossierComplet['ENCITOT14'][code_insee]</v>
      </c>
    </row>
    <row r="1728" spans="2:6" hidden="1">
      <c r="B1728" t="s">
        <v>6059</v>
      </c>
      <c r="C1728" t="s">
        <v>6060</v>
      </c>
      <c r="D1728" t="s">
        <v>6061</v>
      </c>
      <c r="E1728" t="s">
        <v>1024</v>
      </c>
      <c r="F1728" s="11" t="str">
        <f>"dossierComplet['"&amp;meta_dossier_complet[[#This Row],[COD_VAR]]&amp;"'][code_insee]"</f>
        <v>dossierComplet['ENCITOT13'][code_insee]</v>
      </c>
    </row>
    <row r="1729" spans="2:6" hidden="1">
      <c r="B1729" t="s">
        <v>6062</v>
      </c>
      <c r="C1729" t="s">
        <v>6063</v>
      </c>
      <c r="D1729" t="s">
        <v>6064</v>
      </c>
      <c r="E1729" t="s">
        <v>1024</v>
      </c>
      <c r="F1729" s="11" t="str">
        <f>"dossierComplet['"&amp;meta_dossier_complet[[#This Row],[COD_VAR]]&amp;"'][code_insee]"</f>
        <v>dossierComplet['ENCITOT12'][code_insee]</v>
      </c>
    </row>
    <row r="1730" spans="2:6" hidden="1">
      <c r="B1730" t="s">
        <v>6065</v>
      </c>
      <c r="C1730" t="s">
        <v>6066</v>
      </c>
      <c r="D1730" t="s">
        <v>6067</v>
      </c>
      <c r="E1730" t="s">
        <v>1024</v>
      </c>
      <c r="F1730" s="11" t="str">
        <f>"dossierComplet['"&amp;meta_dossier_complet[[#This Row],[COD_VAR]]&amp;"'][code_insee]"</f>
        <v>dossierComplet['ENCITOT11'][code_insee]</v>
      </c>
    </row>
    <row r="1731" spans="2:6" hidden="1">
      <c r="B1731" t="s">
        <v>6068</v>
      </c>
      <c r="C1731" t="s">
        <v>6069</v>
      </c>
      <c r="D1731" t="s">
        <v>6069</v>
      </c>
      <c r="E1731" t="s">
        <v>1024</v>
      </c>
      <c r="F1731" s="11" t="str">
        <f>"dossierComplet['"&amp;meta_dossier_complet[[#This Row],[COD_VAR]]&amp;"'][code_insee]"</f>
        <v>dossierComplet['ETNTOT20'][code_insee]</v>
      </c>
    </row>
    <row r="1732" spans="2:6" hidden="1">
      <c r="B1732" t="s">
        <v>6070</v>
      </c>
      <c r="C1732" t="s">
        <v>6071</v>
      </c>
      <c r="D1732" t="s">
        <v>6072</v>
      </c>
      <c r="E1732" t="s">
        <v>1024</v>
      </c>
      <c r="F1732" s="11" t="str">
        <f>"dossierComplet['"&amp;meta_dossier_complet[[#This Row],[COD_VAR]]&amp;"'][code_insee]"</f>
        <v>dossierComplet['ETNBE20'][code_insee]</v>
      </c>
    </row>
    <row r="1733" spans="2:6" hidden="1">
      <c r="B1733" t="s">
        <v>6073</v>
      </c>
      <c r="C1733" t="s">
        <v>6074</v>
      </c>
      <c r="D1733" t="s">
        <v>6075</v>
      </c>
      <c r="E1733" t="s">
        <v>1024</v>
      </c>
      <c r="F1733" s="11" t="str">
        <f>"dossierComplet['"&amp;meta_dossier_complet[[#This Row],[COD_VAR]]&amp;"'][code_insee]"</f>
        <v>dossierComplet['ETNFZ20'][code_insee]</v>
      </c>
    </row>
    <row r="1734" spans="2:6" hidden="1">
      <c r="B1734" t="s">
        <v>6076</v>
      </c>
      <c r="C1734" t="s">
        <v>6077</v>
      </c>
      <c r="D1734" t="s">
        <v>6078</v>
      </c>
      <c r="E1734" t="s">
        <v>1024</v>
      </c>
      <c r="F1734" s="11" t="str">
        <f>"dossierComplet['"&amp;meta_dossier_complet[[#This Row],[COD_VAR]]&amp;"'][code_insee]"</f>
        <v>dossierComplet['ETNGI20'][code_insee]</v>
      </c>
    </row>
    <row r="1735" spans="2:6" hidden="1">
      <c r="B1735" t="s">
        <v>6079</v>
      </c>
      <c r="C1735" t="s">
        <v>6080</v>
      </c>
      <c r="D1735" t="s">
        <v>6081</v>
      </c>
      <c r="E1735" t="s">
        <v>1024</v>
      </c>
      <c r="F1735" s="11" t="str">
        <f>"dossierComplet['"&amp;meta_dossier_complet[[#This Row],[COD_VAR]]&amp;"'][code_insee]"</f>
        <v>dossierComplet['ETNJZ20'][code_insee]</v>
      </c>
    </row>
    <row r="1736" spans="2:6" hidden="1">
      <c r="B1736" t="s">
        <v>6082</v>
      </c>
      <c r="C1736" t="s">
        <v>6083</v>
      </c>
      <c r="D1736" t="s">
        <v>6084</v>
      </c>
      <c r="E1736" t="s">
        <v>1024</v>
      </c>
      <c r="F1736" s="11" t="str">
        <f>"dossierComplet['"&amp;meta_dossier_complet[[#This Row],[COD_VAR]]&amp;"'][code_insee]"</f>
        <v>dossierComplet['ETNKZ20'][code_insee]</v>
      </c>
    </row>
    <row r="1737" spans="2:6" hidden="1">
      <c r="B1737" t="s">
        <v>6085</v>
      </c>
      <c r="C1737" t="s">
        <v>6086</v>
      </c>
      <c r="D1737" t="s">
        <v>6087</v>
      </c>
      <c r="E1737" t="s">
        <v>1024</v>
      </c>
      <c r="F1737" s="11" t="str">
        <f>"dossierComplet['"&amp;meta_dossier_complet[[#This Row],[COD_VAR]]&amp;"'][code_insee]"</f>
        <v>dossierComplet['ETNLZ20'][code_insee]</v>
      </c>
    </row>
    <row r="1738" spans="2:6" hidden="1">
      <c r="B1738" t="s">
        <v>6088</v>
      </c>
      <c r="C1738" t="s">
        <v>6089</v>
      </c>
      <c r="D1738" t="s">
        <v>6090</v>
      </c>
      <c r="E1738" t="s">
        <v>1024</v>
      </c>
      <c r="F1738" s="11" t="str">
        <f>"dossierComplet['"&amp;meta_dossier_complet[[#This Row],[COD_VAR]]&amp;"'][code_insee]"</f>
        <v>dossierComplet['ETNMN20'][code_insee]</v>
      </c>
    </row>
    <row r="1739" spans="2:6" hidden="1">
      <c r="B1739" t="s">
        <v>6091</v>
      </c>
      <c r="C1739" t="s">
        <v>6092</v>
      </c>
      <c r="D1739" t="s">
        <v>6093</v>
      </c>
      <c r="E1739" t="s">
        <v>1024</v>
      </c>
      <c r="F1739" s="11" t="str">
        <f>"dossierComplet['"&amp;meta_dossier_complet[[#This Row],[COD_VAR]]&amp;"'][code_insee]"</f>
        <v>dossierComplet['ETNOQ20'][code_insee]</v>
      </c>
    </row>
    <row r="1740" spans="2:6" hidden="1">
      <c r="B1740" t="s">
        <v>6094</v>
      </c>
      <c r="C1740" t="s">
        <v>6095</v>
      </c>
      <c r="D1740" t="s">
        <v>6096</v>
      </c>
      <c r="E1740" t="s">
        <v>1024</v>
      </c>
      <c r="F1740" s="11" t="str">
        <f>"dossierComplet['"&amp;meta_dossier_complet[[#This Row],[COD_VAR]]&amp;"'][code_insee]"</f>
        <v>dossierComplet['ETNRU20'][code_insee]</v>
      </c>
    </row>
    <row r="1741" spans="2:6" hidden="1">
      <c r="B1741" t="s">
        <v>6097</v>
      </c>
      <c r="C1741" t="s">
        <v>6098</v>
      </c>
      <c r="D1741" t="s">
        <v>6099</v>
      </c>
      <c r="E1741" t="s">
        <v>1024</v>
      </c>
      <c r="F1741" s="11" t="str">
        <f>"dossierComplet['"&amp;meta_dossier_complet[[#This Row],[COD_VAR]]&amp;"'][code_insee]"</f>
        <v>dossierComplet['ETCTOT20'][code_insee]</v>
      </c>
    </row>
    <row r="1742" spans="2:6" hidden="1">
      <c r="B1742" t="s">
        <v>6100</v>
      </c>
      <c r="C1742" t="s">
        <v>6101</v>
      </c>
      <c r="D1742" t="s">
        <v>6102</v>
      </c>
      <c r="E1742" t="s">
        <v>1024</v>
      </c>
      <c r="F1742" s="11" t="str">
        <f>"dossierComplet['"&amp;meta_dossier_complet[[#This Row],[COD_VAR]]&amp;"'][code_insee]"</f>
        <v>dossierComplet['ETCBE20'][code_insee]</v>
      </c>
    </row>
    <row r="1743" spans="2:6" hidden="1">
      <c r="B1743" t="s">
        <v>6103</v>
      </c>
      <c r="C1743" t="s">
        <v>6104</v>
      </c>
      <c r="D1743" t="s">
        <v>6105</v>
      </c>
      <c r="E1743" t="s">
        <v>1024</v>
      </c>
      <c r="F1743" s="11" t="str">
        <f>"dossierComplet['"&amp;meta_dossier_complet[[#This Row],[COD_VAR]]&amp;"'][code_insee]"</f>
        <v>dossierComplet['ETCFZ20'][code_insee]</v>
      </c>
    </row>
    <row r="1744" spans="2:6" hidden="1">
      <c r="B1744" t="s">
        <v>6106</v>
      </c>
      <c r="C1744" t="s">
        <v>6107</v>
      </c>
      <c r="D1744" t="s">
        <v>6108</v>
      </c>
      <c r="E1744" t="s">
        <v>1024</v>
      </c>
      <c r="F1744" s="11" t="str">
        <f>"dossierComplet['"&amp;meta_dossier_complet[[#This Row],[COD_VAR]]&amp;"'][code_insee]"</f>
        <v>dossierComplet['ETCGI20'][code_insee]</v>
      </c>
    </row>
    <row r="1745" spans="2:6" hidden="1">
      <c r="B1745" t="s">
        <v>6109</v>
      </c>
      <c r="C1745" t="s">
        <v>6110</v>
      </c>
      <c r="D1745" t="s">
        <v>6111</v>
      </c>
      <c r="E1745" t="s">
        <v>1024</v>
      </c>
      <c r="F1745" s="11" t="str">
        <f>"dossierComplet['"&amp;meta_dossier_complet[[#This Row],[COD_VAR]]&amp;"'][code_insee]"</f>
        <v>dossierComplet['ETCJZ20'][code_insee]</v>
      </c>
    </row>
    <row r="1746" spans="2:6" hidden="1">
      <c r="B1746" t="s">
        <v>6112</v>
      </c>
      <c r="C1746" t="s">
        <v>6113</v>
      </c>
      <c r="D1746" t="s">
        <v>6114</v>
      </c>
      <c r="E1746" t="s">
        <v>1024</v>
      </c>
      <c r="F1746" s="11" t="str">
        <f>"dossierComplet['"&amp;meta_dossier_complet[[#This Row],[COD_VAR]]&amp;"'][code_insee]"</f>
        <v>dossierComplet['ETCKZ20'][code_insee]</v>
      </c>
    </row>
    <row r="1747" spans="2:6" hidden="1">
      <c r="B1747" t="s">
        <v>6115</v>
      </c>
      <c r="C1747" t="s">
        <v>6116</v>
      </c>
      <c r="D1747" t="s">
        <v>6117</v>
      </c>
      <c r="E1747" t="s">
        <v>1024</v>
      </c>
      <c r="F1747" s="11" t="str">
        <f>"dossierComplet['"&amp;meta_dossier_complet[[#This Row],[COD_VAR]]&amp;"'][code_insee]"</f>
        <v>dossierComplet['ETCLZ20'][code_insee]</v>
      </c>
    </row>
    <row r="1748" spans="2:6" hidden="1">
      <c r="B1748" t="s">
        <v>6118</v>
      </c>
      <c r="C1748" t="s">
        <v>6119</v>
      </c>
      <c r="D1748" t="s">
        <v>6120</v>
      </c>
      <c r="E1748" t="s">
        <v>1024</v>
      </c>
      <c r="F1748" s="11" t="str">
        <f>"dossierComplet['"&amp;meta_dossier_complet[[#This Row],[COD_VAR]]&amp;"'][code_insee]"</f>
        <v>dossierComplet['ETCMN20'][code_insee]</v>
      </c>
    </row>
    <row r="1749" spans="2:6" hidden="1">
      <c r="B1749" t="s">
        <v>6121</v>
      </c>
      <c r="C1749" t="s">
        <v>6122</v>
      </c>
      <c r="D1749" t="s">
        <v>6123</v>
      </c>
      <c r="E1749" t="s">
        <v>1024</v>
      </c>
      <c r="F1749" s="11" t="str">
        <f>"dossierComplet['"&amp;meta_dossier_complet[[#This Row],[COD_VAR]]&amp;"'][code_insee]"</f>
        <v>dossierComplet['ETCOQ20'][code_insee]</v>
      </c>
    </row>
    <row r="1750" spans="2:6" hidden="1">
      <c r="B1750" t="s">
        <v>6124</v>
      </c>
      <c r="C1750" t="s">
        <v>6125</v>
      </c>
      <c r="D1750" t="s">
        <v>6126</v>
      </c>
      <c r="E1750" t="s">
        <v>1024</v>
      </c>
      <c r="F1750" s="11" t="str">
        <f>"dossierComplet['"&amp;meta_dossier_complet[[#This Row],[COD_VAR]]&amp;"'][code_insee]"</f>
        <v>dossierComplet['ETCRU20'][code_insee]</v>
      </c>
    </row>
    <row r="1751" spans="2:6" hidden="1">
      <c r="B1751" t="s">
        <v>6127</v>
      </c>
      <c r="C1751" t="s">
        <v>6128</v>
      </c>
      <c r="D1751" t="s">
        <v>6129</v>
      </c>
      <c r="E1751" t="s">
        <v>1024</v>
      </c>
      <c r="F1751" s="11" t="str">
        <f>"dossierComplet['"&amp;meta_dossier_complet[[#This Row],[COD_VAR]]&amp;"'][code_insee]"</f>
        <v>dossierComplet['ETCTOT19'][code_insee]</v>
      </c>
    </row>
    <row r="1752" spans="2:6" hidden="1">
      <c r="B1752" t="s">
        <v>6130</v>
      </c>
      <c r="C1752" t="s">
        <v>6131</v>
      </c>
      <c r="D1752" t="s">
        <v>6132</v>
      </c>
      <c r="E1752" t="s">
        <v>1024</v>
      </c>
      <c r="F1752" s="11" t="str">
        <f>"dossierComplet['"&amp;meta_dossier_complet[[#This Row],[COD_VAR]]&amp;"'][code_insee]"</f>
        <v>dossierComplet['ETCBE19'][code_insee]</v>
      </c>
    </row>
    <row r="1753" spans="2:6" hidden="1">
      <c r="B1753" t="s">
        <v>6133</v>
      </c>
      <c r="C1753" t="s">
        <v>6134</v>
      </c>
      <c r="D1753" t="s">
        <v>6135</v>
      </c>
      <c r="E1753" t="s">
        <v>1024</v>
      </c>
      <c r="F1753" s="11" t="str">
        <f>"dossierComplet['"&amp;meta_dossier_complet[[#This Row],[COD_VAR]]&amp;"'][code_insee]"</f>
        <v>dossierComplet['ETCFZ19'][code_insee]</v>
      </c>
    </row>
    <row r="1754" spans="2:6" hidden="1">
      <c r="B1754" t="s">
        <v>6136</v>
      </c>
      <c r="C1754" t="s">
        <v>6137</v>
      </c>
      <c r="D1754" t="s">
        <v>6138</v>
      </c>
      <c r="E1754" t="s">
        <v>1024</v>
      </c>
      <c r="F1754" s="11" t="str">
        <f>"dossierComplet['"&amp;meta_dossier_complet[[#This Row],[COD_VAR]]&amp;"'][code_insee]"</f>
        <v>dossierComplet['ETCGI19'][code_insee]</v>
      </c>
    </row>
    <row r="1755" spans="2:6" hidden="1">
      <c r="B1755" t="s">
        <v>6139</v>
      </c>
      <c r="C1755" t="s">
        <v>6140</v>
      </c>
      <c r="D1755" t="s">
        <v>6141</v>
      </c>
      <c r="E1755" t="s">
        <v>1024</v>
      </c>
      <c r="F1755" s="11" t="str">
        <f>"dossierComplet['"&amp;meta_dossier_complet[[#This Row],[COD_VAR]]&amp;"'][code_insee]"</f>
        <v>dossierComplet['ETCJZ19'][code_insee]</v>
      </c>
    </row>
    <row r="1756" spans="2:6" hidden="1">
      <c r="B1756" t="s">
        <v>6142</v>
      </c>
      <c r="C1756" t="s">
        <v>6143</v>
      </c>
      <c r="D1756" t="s">
        <v>6144</v>
      </c>
      <c r="E1756" t="s">
        <v>1024</v>
      </c>
      <c r="F1756" s="11" t="str">
        <f>"dossierComplet['"&amp;meta_dossier_complet[[#This Row],[COD_VAR]]&amp;"'][code_insee]"</f>
        <v>dossierComplet['ETCKZ19'][code_insee]</v>
      </c>
    </row>
    <row r="1757" spans="2:6" hidden="1">
      <c r="B1757" t="s">
        <v>6145</v>
      </c>
      <c r="C1757" t="s">
        <v>6146</v>
      </c>
      <c r="D1757" t="s">
        <v>6147</v>
      </c>
      <c r="E1757" t="s">
        <v>1024</v>
      </c>
      <c r="F1757" s="11" t="str">
        <f>"dossierComplet['"&amp;meta_dossier_complet[[#This Row],[COD_VAR]]&amp;"'][code_insee]"</f>
        <v>dossierComplet['ETCLZ19'][code_insee]</v>
      </c>
    </row>
    <row r="1758" spans="2:6" hidden="1">
      <c r="B1758" t="s">
        <v>6148</v>
      </c>
      <c r="C1758" t="s">
        <v>6149</v>
      </c>
      <c r="D1758" t="s">
        <v>6150</v>
      </c>
      <c r="E1758" t="s">
        <v>1024</v>
      </c>
      <c r="F1758" s="11" t="str">
        <f>"dossierComplet['"&amp;meta_dossier_complet[[#This Row],[COD_VAR]]&amp;"'][code_insee]"</f>
        <v>dossierComplet['ETCMN19'][code_insee]</v>
      </c>
    </row>
    <row r="1759" spans="2:6" hidden="1">
      <c r="B1759" t="s">
        <v>6151</v>
      </c>
      <c r="C1759" t="s">
        <v>6152</v>
      </c>
      <c r="D1759" t="s">
        <v>6153</v>
      </c>
      <c r="E1759" t="s">
        <v>1024</v>
      </c>
      <c r="F1759" s="11" t="str">
        <f>"dossierComplet['"&amp;meta_dossier_complet[[#This Row],[COD_VAR]]&amp;"'][code_insee]"</f>
        <v>dossierComplet['ETCOQ19'][code_insee]</v>
      </c>
    </row>
    <row r="1760" spans="2:6" hidden="1">
      <c r="B1760" t="s">
        <v>6154</v>
      </c>
      <c r="C1760" t="s">
        <v>6155</v>
      </c>
      <c r="D1760" t="s">
        <v>6156</v>
      </c>
      <c r="E1760" t="s">
        <v>1024</v>
      </c>
      <c r="F1760" s="11" t="str">
        <f>"dossierComplet['"&amp;meta_dossier_complet[[#This Row],[COD_VAR]]&amp;"'][code_insee]"</f>
        <v>dossierComplet['ETCRU19'][code_insee]</v>
      </c>
    </row>
    <row r="1761" spans="2:6" hidden="1">
      <c r="B1761" t="s">
        <v>6157</v>
      </c>
      <c r="C1761" t="s">
        <v>6158</v>
      </c>
      <c r="D1761" t="s">
        <v>6159</v>
      </c>
      <c r="E1761" t="s">
        <v>1024</v>
      </c>
      <c r="F1761" s="11" t="str">
        <f>"dossierComplet['"&amp;meta_dossier_complet[[#This Row],[COD_VAR]]&amp;"'][code_insee]"</f>
        <v>dossierComplet['ETCTOT18'][code_insee]</v>
      </c>
    </row>
    <row r="1762" spans="2:6" hidden="1">
      <c r="B1762" t="s">
        <v>6160</v>
      </c>
      <c r="C1762" t="s">
        <v>6161</v>
      </c>
      <c r="D1762" t="s">
        <v>6162</v>
      </c>
      <c r="E1762" t="s">
        <v>1024</v>
      </c>
      <c r="F1762" s="11" t="str">
        <f>"dossierComplet['"&amp;meta_dossier_complet[[#This Row],[COD_VAR]]&amp;"'][code_insee]"</f>
        <v>dossierComplet['ETCBE18'][code_insee]</v>
      </c>
    </row>
    <row r="1763" spans="2:6" hidden="1">
      <c r="B1763" t="s">
        <v>6163</v>
      </c>
      <c r="C1763" t="s">
        <v>6164</v>
      </c>
      <c r="D1763" t="s">
        <v>6165</v>
      </c>
      <c r="E1763" t="s">
        <v>1024</v>
      </c>
      <c r="F1763" s="11" t="str">
        <f>"dossierComplet['"&amp;meta_dossier_complet[[#This Row],[COD_VAR]]&amp;"'][code_insee]"</f>
        <v>dossierComplet['ETCFZ18'][code_insee]</v>
      </c>
    </row>
    <row r="1764" spans="2:6" hidden="1">
      <c r="B1764" t="s">
        <v>6166</v>
      </c>
      <c r="C1764" t="s">
        <v>6167</v>
      </c>
      <c r="D1764" t="s">
        <v>6168</v>
      </c>
      <c r="E1764" t="s">
        <v>1024</v>
      </c>
      <c r="F1764" s="11" t="str">
        <f>"dossierComplet['"&amp;meta_dossier_complet[[#This Row],[COD_VAR]]&amp;"'][code_insee]"</f>
        <v>dossierComplet['ETCGI18'][code_insee]</v>
      </c>
    </row>
    <row r="1765" spans="2:6" hidden="1">
      <c r="B1765" t="s">
        <v>6169</v>
      </c>
      <c r="C1765" t="s">
        <v>6170</v>
      </c>
      <c r="D1765" t="s">
        <v>6171</v>
      </c>
      <c r="E1765" t="s">
        <v>1024</v>
      </c>
      <c r="F1765" s="11" t="str">
        <f>"dossierComplet['"&amp;meta_dossier_complet[[#This Row],[COD_VAR]]&amp;"'][code_insee]"</f>
        <v>dossierComplet['ETCJZ18'][code_insee]</v>
      </c>
    </row>
    <row r="1766" spans="2:6" hidden="1">
      <c r="B1766" t="s">
        <v>6172</v>
      </c>
      <c r="C1766" t="s">
        <v>6173</v>
      </c>
      <c r="D1766" t="s">
        <v>6174</v>
      </c>
      <c r="E1766" t="s">
        <v>1024</v>
      </c>
      <c r="F1766" s="11" t="str">
        <f>"dossierComplet['"&amp;meta_dossier_complet[[#This Row],[COD_VAR]]&amp;"'][code_insee]"</f>
        <v>dossierComplet['ETCKZ18'][code_insee]</v>
      </c>
    </row>
    <row r="1767" spans="2:6" hidden="1">
      <c r="B1767" t="s">
        <v>6175</v>
      </c>
      <c r="C1767" t="s">
        <v>6176</v>
      </c>
      <c r="D1767" t="s">
        <v>6177</v>
      </c>
      <c r="E1767" t="s">
        <v>1024</v>
      </c>
      <c r="F1767" s="11" t="str">
        <f>"dossierComplet['"&amp;meta_dossier_complet[[#This Row],[COD_VAR]]&amp;"'][code_insee]"</f>
        <v>dossierComplet['ETCLZ18'][code_insee]</v>
      </c>
    </row>
    <row r="1768" spans="2:6" hidden="1">
      <c r="B1768" t="s">
        <v>6178</v>
      </c>
      <c r="C1768" t="s">
        <v>6179</v>
      </c>
      <c r="D1768" t="s">
        <v>6180</v>
      </c>
      <c r="E1768" t="s">
        <v>1024</v>
      </c>
      <c r="F1768" s="11" t="str">
        <f>"dossierComplet['"&amp;meta_dossier_complet[[#This Row],[COD_VAR]]&amp;"'][code_insee]"</f>
        <v>dossierComplet['ETCMN18'][code_insee]</v>
      </c>
    </row>
    <row r="1769" spans="2:6" hidden="1">
      <c r="B1769" t="s">
        <v>6181</v>
      </c>
      <c r="C1769" t="s">
        <v>6182</v>
      </c>
      <c r="D1769" t="s">
        <v>6183</v>
      </c>
      <c r="E1769" t="s">
        <v>1024</v>
      </c>
      <c r="F1769" s="11" t="str">
        <f>"dossierComplet['"&amp;meta_dossier_complet[[#This Row],[COD_VAR]]&amp;"'][code_insee]"</f>
        <v>dossierComplet['ETCOQ18'][code_insee]</v>
      </c>
    </row>
    <row r="1770" spans="2:6" hidden="1">
      <c r="B1770" t="s">
        <v>6184</v>
      </c>
      <c r="C1770" t="s">
        <v>6185</v>
      </c>
      <c r="D1770" t="s">
        <v>6186</v>
      </c>
      <c r="E1770" t="s">
        <v>1024</v>
      </c>
      <c r="F1770" s="11" t="str">
        <f>"dossierComplet['"&amp;meta_dossier_complet[[#This Row],[COD_VAR]]&amp;"'][code_insee]"</f>
        <v>dossierComplet['ETCRU18'][code_insee]</v>
      </c>
    </row>
    <row r="1771" spans="2:6" hidden="1">
      <c r="B1771" t="s">
        <v>6187</v>
      </c>
      <c r="C1771" t="s">
        <v>6188</v>
      </c>
      <c r="D1771" t="s">
        <v>6189</v>
      </c>
      <c r="E1771" t="s">
        <v>1024</v>
      </c>
      <c r="F1771" s="11" t="str">
        <f>"dossierComplet['"&amp;meta_dossier_complet[[#This Row],[COD_VAR]]&amp;"'][code_insee]"</f>
        <v>dossierComplet['ETCTOT17'][code_insee]</v>
      </c>
    </row>
    <row r="1772" spans="2:6" hidden="1">
      <c r="B1772" t="s">
        <v>6190</v>
      </c>
      <c r="C1772" t="s">
        <v>6191</v>
      </c>
      <c r="D1772" t="s">
        <v>6192</v>
      </c>
      <c r="E1772" t="s">
        <v>1024</v>
      </c>
      <c r="F1772" s="11" t="str">
        <f>"dossierComplet['"&amp;meta_dossier_complet[[#This Row],[COD_VAR]]&amp;"'][code_insee]"</f>
        <v>dossierComplet['ETCBE17'][code_insee]</v>
      </c>
    </row>
    <row r="1773" spans="2:6" hidden="1">
      <c r="B1773" t="s">
        <v>6193</v>
      </c>
      <c r="C1773" t="s">
        <v>6194</v>
      </c>
      <c r="D1773" t="s">
        <v>6195</v>
      </c>
      <c r="E1773" t="s">
        <v>1024</v>
      </c>
      <c r="F1773" s="11" t="str">
        <f>"dossierComplet['"&amp;meta_dossier_complet[[#This Row],[COD_VAR]]&amp;"'][code_insee]"</f>
        <v>dossierComplet['ETCFZ17'][code_insee]</v>
      </c>
    </row>
    <row r="1774" spans="2:6" hidden="1">
      <c r="B1774" t="s">
        <v>6196</v>
      </c>
      <c r="C1774" t="s">
        <v>6197</v>
      </c>
      <c r="D1774" t="s">
        <v>6198</v>
      </c>
      <c r="E1774" t="s">
        <v>1024</v>
      </c>
      <c r="F1774" s="11" t="str">
        <f>"dossierComplet['"&amp;meta_dossier_complet[[#This Row],[COD_VAR]]&amp;"'][code_insee]"</f>
        <v>dossierComplet['ETCGI17'][code_insee]</v>
      </c>
    </row>
    <row r="1775" spans="2:6" hidden="1">
      <c r="B1775" t="s">
        <v>6199</v>
      </c>
      <c r="C1775" t="s">
        <v>6200</v>
      </c>
      <c r="D1775" t="s">
        <v>6201</v>
      </c>
      <c r="E1775" t="s">
        <v>1024</v>
      </c>
      <c r="F1775" s="11" t="str">
        <f>"dossierComplet['"&amp;meta_dossier_complet[[#This Row],[COD_VAR]]&amp;"'][code_insee]"</f>
        <v>dossierComplet['ETCJZ17'][code_insee]</v>
      </c>
    </row>
    <row r="1776" spans="2:6" hidden="1">
      <c r="B1776" t="s">
        <v>6202</v>
      </c>
      <c r="C1776" t="s">
        <v>6203</v>
      </c>
      <c r="D1776" t="s">
        <v>6204</v>
      </c>
      <c r="E1776" t="s">
        <v>1024</v>
      </c>
      <c r="F1776" s="11" t="str">
        <f>"dossierComplet['"&amp;meta_dossier_complet[[#This Row],[COD_VAR]]&amp;"'][code_insee]"</f>
        <v>dossierComplet['ETCKZ17'][code_insee]</v>
      </c>
    </row>
    <row r="1777" spans="2:6" hidden="1">
      <c r="B1777" t="s">
        <v>6205</v>
      </c>
      <c r="C1777" t="s">
        <v>6206</v>
      </c>
      <c r="D1777" t="s">
        <v>6207</v>
      </c>
      <c r="E1777" t="s">
        <v>1024</v>
      </c>
      <c r="F1777" s="11" t="str">
        <f>"dossierComplet['"&amp;meta_dossier_complet[[#This Row],[COD_VAR]]&amp;"'][code_insee]"</f>
        <v>dossierComplet['ETCLZ17'][code_insee]</v>
      </c>
    </row>
    <row r="1778" spans="2:6" hidden="1">
      <c r="B1778" t="s">
        <v>6208</v>
      </c>
      <c r="C1778" t="s">
        <v>6209</v>
      </c>
      <c r="D1778" t="s">
        <v>6210</v>
      </c>
      <c r="E1778" t="s">
        <v>1024</v>
      </c>
      <c r="F1778" s="11" t="str">
        <f>"dossierComplet['"&amp;meta_dossier_complet[[#This Row],[COD_VAR]]&amp;"'][code_insee]"</f>
        <v>dossierComplet['ETCMN17'][code_insee]</v>
      </c>
    </row>
    <row r="1779" spans="2:6" hidden="1">
      <c r="B1779" t="s">
        <v>6211</v>
      </c>
      <c r="C1779" t="s">
        <v>6212</v>
      </c>
      <c r="D1779" t="s">
        <v>6213</v>
      </c>
      <c r="E1779" t="s">
        <v>1024</v>
      </c>
      <c r="F1779" s="11" t="str">
        <f>"dossierComplet['"&amp;meta_dossier_complet[[#This Row],[COD_VAR]]&amp;"'][code_insee]"</f>
        <v>dossierComplet['ETCOQ17'][code_insee]</v>
      </c>
    </row>
    <row r="1780" spans="2:6" hidden="1">
      <c r="B1780" t="s">
        <v>6214</v>
      </c>
      <c r="C1780" t="s">
        <v>6215</v>
      </c>
      <c r="D1780" t="s">
        <v>6216</v>
      </c>
      <c r="E1780" t="s">
        <v>1024</v>
      </c>
      <c r="F1780" s="11" t="str">
        <f>"dossierComplet['"&amp;meta_dossier_complet[[#This Row],[COD_VAR]]&amp;"'][code_insee]"</f>
        <v>dossierComplet['ETCRU17'][code_insee]</v>
      </c>
    </row>
    <row r="1781" spans="2:6" hidden="1">
      <c r="B1781" t="s">
        <v>6217</v>
      </c>
      <c r="C1781" t="s">
        <v>6218</v>
      </c>
      <c r="D1781" t="s">
        <v>6219</v>
      </c>
      <c r="E1781" t="s">
        <v>1024</v>
      </c>
      <c r="F1781" s="11" t="str">
        <f>"dossierComplet['"&amp;meta_dossier_complet[[#This Row],[COD_VAR]]&amp;"'][code_insee]"</f>
        <v>dossierComplet['ETCTOT16'][code_insee]</v>
      </c>
    </row>
    <row r="1782" spans="2:6" hidden="1">
      <c r="B1782" t="s">
        <v>6220</v>
      </c>
      <c r="C1782" t="s">
        <v>6221</v>
      </c>
      <c r="D1782" t="s">
        <v>6222</v>
      </c>
      <c r="E1782" t="s">
        <v>1024</v>
      </c>
      <c r="F1782" s="11" t="str">
        <f>"dossierComplet['"&amp;meta_dossier_complet[[#This Row],[COD_VAR]]&amp;"'][code_insee]"</f>
        <v>dossierComplet['ETCBE16'][code_insee]</v>
      </c>
    </row>
    <row r="1783" spans="2:6" hidden="1">
      <c r="B1783" t="s">
        <v>6223</v>
      </c>
      <c r="C1783" t="s">
        <v>6224</v>
      </c>
      <c r="D1783" t="s">
        <v>6225</v>
      </c>
      <c r="E1783" t="s">
        <v>1024</v>
      </c>
      <c r="F1783" s="11" t="str">
        <f>"dossierComplet['"&amp;meta_dossier_complet[[#This Row],[COD_VAR]]&amp;"'][code_insee]"</f>
        <v>dossierComplet['ETCFZ16'][code_insee]</v>
      </c>
    </row>
    <row r="1784" spans="2:6" hidden="1">
      <c r="B1784" t="s">
        <v>6226</v>
      </c>
      <c r="C1784" t="s">
        <v>6227</v>
      </c>
      <c r="D1784" t="s">
        <v>6228</v>
      </c>
      <c r="E1784" t="s">
        <v>1024</v>
      </c>
      <c r="F1784" s="11" t="str">
        <f>"dossierComplet['"&amp;meta_dossier_complet[[#This Row],[COD_VAR]]&amp;"'][code_insee]"</f>
        <v>dossierComplet['ETCGI16'][code_insee]</v>
      </c>
    </row>
    <row r="1785" spans="2:6" hidden="1">
      <c r="B1785" t="s">
        <v>6229</v>
      </c>
      <c r="C1785" t="s">
        <v>6230</v>
      </c>
      <c r="D1785" t="s">
        <v>6231</v>
      </c>
      <c r="E1785" t="s">
        <v>1024</v>
      </c>
      <c r="F1785" s="11" t="str">
        <f>"dossierComplet['"&amp;meta_dossier_complet[[#This Row],[COD_VAR]]&amp;"'][code_insee]"</f>
        <v>dossierComplet['ETCJZ16'][code_insee]</v>
      </c>
    </row>
    <row r="1786" spans="2:6" hidden="1">
      <c r="B1786" t="s">
        <v>6232</v>
      </c>
      <c r="C1786" t="s">
        <v>6233</v>
      </c>
      <c r="D1786" t="s">
        <v>6234</v>
      </c>
      <c r="E1786" t="s">
        <v>1024</v>
      </c>
      <c r="F1786" s="11" t="str">
        <f>"dossierComplet['"&amp;meta_dossier_complet[[#This Row],[COD_VAR]]&amp;"'][code_insee]"</f>
        <v>dossierComplet['ETCKZ16'][code_insee]</v>
      </c>
    </row>
    <row r="1787" spans="2:6" hidden="1">
      <c r="B1787" t="s">
        <v>6235</v>
      </c>
      <c r="C1787" t="s">
        <v>6236</v>
      </c>
      <c r="D1787" t="s">
        <v>6237</v>
      </c>
      <c r="E1787" t="s">
        <v>1024</v>
      </c>
      <c r="F1787" s="11" t="str">
        <f>"dossierComplet['"&amp;meta_dossier_complet[[#This Row],[COD_VAR]]&amp;"'][code_insee]"</f>
        <v>dossierComplet['ETCLZ16'][code_insee]</v>
      </c>
    </row>
    <row r="1788" spans="2:6" hidden="1">
      <c r="B1788" t="s">
        <v>6238</v>
      </c>
      <c r="C1788" t="s">
        <v>6239</v>
      </c>
      <c r="D1788" t="s">
        <v>6240</v>
      </c>
      <c r="E1788" t="s">
        <v>1024</v>
      </c>
      <c r="F1788" s="11" t="str">
        <f>"dossierComplet['"&amp;meta_dossier_complet[[#This Row],[COD_VAR]]&amp;"'][code_insee]"</f>
        <v>dossierComplet['ETCMN16'][code_insee]</v>
      </c>
    </row>
    <row r="1789" spans="2:6" hidden="1">
      <c r="B1789" t="s">
        <v>6241</v>
      </c>
      <c r="C1789" t="s">
        <v>6242</v>
      </c>
      <c r="D1789" t="s">
        <v>6243</v>
      </c>
      <c r="E1789" t="s">
        <v>1024</v>
      </c>
      <c r="F1789" s="11" t="str">
        <f>"dossierComplet['"&amp;meta_dossier_complet[[#This Row],[COD_VAR]]&amp;"'][code_insee]"</f>
        <v>dossierComplet['ETCOQ16'][code_insee]</v>
      </c>
    </row>
    <row r="1790" spans="2:6" hidden="1">
      <c r="B1790" t="s">
        <v>6244</v>
      </c>
      <c r="C1790" t="s">
        <v>6245</v>
      </c>
      <c r="D1790" t="s">
        <v>6246</v>
      </c>
      <c r="E1790" t="s">
        <v>1024</v>
      </c>
      <c r="F1790" s="11" t="str">
        <f>"dossierComplet['"&amp;meta_dossier_complet[[#This Row],[COD_VAR]]&amp;"'][code_insee]"</f>
        <v>dossierComplet['ETCRU16'][code_insee]</v>
      </c>
    </row>
    <row r="1791" spans="2:6" hidden="1">
      <c r="B1791" t="s">
        <v>6247</v>
      </c>
      <c r="C1791" t="s">
        <v>6248</v>
      </c>
      <c r="D1791" t="s">
        <v>6249</v>
      </c>
      <c r="E1791" t="s">
        <v>1024</v>
      </c>
      <c r="F1791" s="11" t="str">
        <f>"dossierComplet['"&amp;meta_dossier_complet[[#This Row],[COD_VAR]]&amp;"'][code_insee]"</f>
        <v>dossierComplet['ETCTOT15'][code_insee]</v>
      </c>
    </row>
    <row r="1792" spans="2:6" hidden="1">
      <c r="B1792" t="s">
        <v>6250</v>
      </c>
      <c r="C1792" t="s">
        <v>6251</v>
      </c>
      <c r="D1792" t="s">
        <v>6252</v>
      </c>
      <c r="E1792" t="s">
        <v>1024</v>
      </c>
      <c r="F1792" s="11" t="str">
        <f>"dossierComplet['"&amp;meta_dossier_complet[[#This Row],[COD_VAR]]&amp;"'][code_insee]"</f>
        <v>dossierComplet['ETCBE15'][code_insee]</v>
      </c>
    </row>
    <row r="1793" spans="2:6" hidden="1">
      <c r="B1793" t="s">
        <v>6253</v>
      </c>
      <c r="C1793" t="s">
        <v>6254</v>
      </c>
      <c r="D1793" t="s">
        <v>6255</v>
      </c>
      <c r="E1793" t="s">
        <v>1024</v>
      </c>
      <c r="F1793" s="11" t="str">
        <f>"dossierComplet['"&amp;meta_dossier_complet[[#This Row],[COD_VAR]]&amp;"'][code_insee]"</f>
        <v>dossierComplet['ETCFZ15'][code_insee]</v>
      </c>
    </row>
    <row r="1794" spans="2:6" hidden="1">
      <c r="B1794" t="s">
        <v>6256</v>
      </c>
      <c r="C1794" t="s">
        <v>6257</v>
      </c>
      <c r="D1794" t="s">
        <v>6258</v>
      </c>
      <c r="E1794" t="s">
        <v>1024</v>
      </c>
      <c r="F1794" s="11" t="str">
        <f>"dossierComplet['"&amp;meta_dossier_complet[[#This Row],[COD_VAR]]&amp;"'][code_insee]"</f>
        <v>dossierComplet['ETCGI15'][code_insee]</v>
      </c>
    </row>
    <row r="1795" spans="2:6" hidden="1">
      <c r="B1795" t="s">
        <v>6259</v>
      </c>
      <c r="C1795" t="s">
        <v>6260</v>
      </c>
      <c r="D1795" t="s">
        <v>6261</v>
      </c>
      <c r="E1795" t="s">
        <v>1024</v>
      </c>
      <c r="F1795" s="11" t="str">
        <f>"dossierComplet['"&amp;meta_dossier_complet[[#This Row],[COD_VAR]]&amp;"'][code_insee]"</f>
        <v>dossierComplet['ETCJZ15'][code_insee]</v>
      </c>
    </row>
    <row r="1796" spans="2:6" hidden="1">
      <c r="B1796" t="s">
        <v>6262</v>
      </c>
      <c r="C1796" t="s">
        <v>6263</v>
      </c>
      <c r="D1796" t="s">
        <v>6264</v>
      </c>
      <c r="E1796" t="s">
        <v>1024</v>
      </c>
      <c r="F1796" s="11" t="str">
        <f>"dossierComplet['"&amp;meta_dossier_complet[[#This Row],[COD_VAR]]&amp;"'][code_insee]"</f>
        <v>dossierComplet['ETCKZ15'][code_insee]</v>
      </c>
    </row>
    <row r="1797" spans="2:6" hidden="1">
      <c r="B1797" t="s">
        <v>6265</v>
      </c>
      <c r="C1797" t="s">
        <v>6266</v>
      </c>
      <c r="D1797" t="s">
        <v>6267</v>
      </c>
      <c r="E1797" t="s">
        <v>1024</v>
      </c>
      <c r="F1797" s="11" t="str">
        <f>"dossierComplet['"&amp;meta_dossier_complet[[#This Row],[COD_VAR]]&amp;"'][code_insee]"</f>
        <v>dossierComplet['ETCLZ15'][code_insee]</v>
      </c>
    </row>
    <row r="1798" spans="2:6" hidden="1">
      <c r="B1798" t="s">
        <v>6268</v>
      </c>
      <c r="C1798" t="s">
        <v>6269</v>
      </c>
      <c r="D1798" t="s">
        <v>6270</v>
      </c>
      <c r="E1798" t="s">
        <v>1024</v>
      </c>
      <c r="F1798" s="11" t="str">
        <f>"dossierComplet['"&amp;meta_dossier_complet[[#This Row],[COD_VAR]]&amp;"'][code_insee]"</f>
        <v>dossierComplet['ETCMN15'][code_insee]</v>
      </c>
    </row>
    <row r="1799" spans="2:6" hidden="1">
      <c r="B1799" t="s">
        <v>6271</v>
      </c>
      <c r="C1799" t="s">
        <v>6272</v>
      </c>
      <c r="D1799" t="s">
        <v>6273</v>
      </c>
      <c r="E1799" t="s">
        <v>1024</v>
      </c>
      <c r="F1799" s="11" t="str">
        <f>"dossierComplet['"&amp;meta_dossier_complet[[#This Row],[COD_VAR]]&amp;"'][code_insee]"</f>
        <v>dossierComplet['ETCOQ15'][code_insee]</v>
      </c>
    </row>
    <row r="1800" spans="2:6" hidden="1">
      <c r="B1800" t="s">
        <v>6274</v>
      </c>
      <c r="C1800" t="s">
        <v>6275</v>
      </c>
      <c r="D1800" t="s">
        <v>6276</v>
      </c>
      <c r="E1800" t="s">
        <v>1024</v>
      </c>
      <c r="F1800" s="11" t="str">
        <f>"dossierComplet['"&amp;meta_dossier_complet[[#This Row],[COD_VAR]]&amp;"'][code_insee]"</f>
        <v>dossierComplet['ETCRU15'][code_insee]</v>
      </c>
    </row>
    <row r="1801" spans="2:6" hidden="1">
      <c r="B1801" t="s">
        <v>6277</v>
      </c>
      <c r="C1801" t="s">
        <v>6278</v>
      </c>
      <c r="D1801" t="s">
        <v>6279</v>
      </c>
      <c r="E1801" t="s">
        <v>1024</v>
      </c>
      <c r="F1801" s="11" t="str">
        <f>"dossierComplet['"&amp;meta_dossier_complet[[#This Row],[COD_VAR]]&amp;"'][code_insee]"</f>
        <v>dossierComplet['ETCTOT14'][code_insee]</v>
      </c>
    </row>
    <row r="1802" spans="2:6" hidden="1">
      <c r="B1802" t="s">
        <v>6280</v>
      </c>
      <c r="C1802" t="s">
        <v>6281</v>
      </c>
      <c r="D1802" t="s">
        <v>6282</v>
      </c>
      <c r="E1802" t="s">
        <v>1024</v>
      </c>
      <c r="F1802" s="11" t="str">
        <f>"dossierComplet['"&amp;meta_dossier_complet[[#This Row],[COD_VAR]]&amp;"'][code_insee]"</f>
        <v>dossierComplet['ETCBE14'][code_insee]</v>
      </c>
    </row>
    <row r="1803" spans="2:6" hidden="1">
      <c r="B1803" t="s">
        <v>6283</v>
      </c>
      <c r="C1803" t="s">
        <v>6284</v>
      </c>
      <c r="D1803" t="s">
        <v>6285</v>
      </c>
      <c r="E1803" t="s">
        <v>1024</v>
      </c>
      <c r="F1803" s="11" t="str">
        <f>"dossierComplet['"&amp;meta_dossier_complet[[#This Row],[COD_VAR]]&amp;"'][code_insee]"</f>
        <v>dossierComplet['ETCFZ14'][code_insee]</v>
      </c>
    </row>
    <row r="1804" spans="2:6" hidden="1">
      <c r="B1804" t="s">
        <v>6286</v>
      </c>
      <c r="C1804" t="s">
        <v>6287</v>
      </c>
      <c r="D1804" t="s">
        <v>6288</v>
      </c>
      <c r="E1804" t="s">
        <v>1024</v>
      </c>
      <c r="F1804" s="11" t="str">
        <f>"dossierComplet['"&amp;meta_dossier_complet[[#This Row],[COD_VAR]]&amp;"'][code_insee]"</f>
        <v>dossierComplet['ETCGI14'][code_insee]</v>
      </c>
    </row>
    <row r="1805" spans="2:6" hidden="1">
      <c r="B1805" t="s">
        <v>6289</v>
      </c>
      <c r="C1805" t="s">
        <v>6290</v>
      </c>
      <c r="D1805" t="s">
        <v>6291</v>
      </c>
      <c r="E1805" t="s">
        <v>1024</v>
      </c>
      <c r="F1805" s="11" t="str">
        <f>"dossierComplet['"&amp;meta_dossier_complet[[#This Row],[COD_VAR]]&amp;"'][code_insee]"</f>
        <v>dossierComplet['ETCJZ14'][code_insee]</v>
      </c>
    </row>
    <row r="1806" spans="2:6" hidden="1">
      <c r="B1806" t="s">
        <v>6292</v>
      </c>
      <c r="C1806" t="s">
        <v>6293</v>
      </c>
      <c r="D1806" t="s">
        <v>6294</v>
      </c>
      <c r="E1806" t="s">
        <v>1024</v>
      </c>
      <c r="F1806" s="11" t="str">
        <f>"dossierComplet['"&amp;meta_dossier_complet[[#This Row],[COD_VAR]]&amp;"'][code_insee]"</f>
        <v>dossierComplet['ETCKZ14'][code_insee]</v>
      </c>
    </row>
    <row r="1807" spans="2:6" hidden="1">
      <c r="B1807" t="s">
        <v>6295</v>
      </c>
      <c r="C1807" t="s">
        <v>6296</v>
      </c>
      <c r="D1807" t="s">
        <v>6297</v>
      </c>
      <c r="E1807" t="s">
        <v>1024</v>
      </c>
      <c r="F1807" s="11" t="str">
        <f>"dossierComplet['"&amp;meta_dossier_complet[[#This Row],[COD_VAR]]&amp;"'][code_insee]"</f>
        <v>dossierComplet['ETCLZ14'][code_insee]</v>
      </c>
    </row>
    <row r="1808" spans="2:6" hidden="1">
      <c r="B1808" t="s">
        <v>6298</v>
      </c>
      <c r="C1808" t="s">
        <v>6299</v>
      </c>
      <c r="D1808" t="s">
        <v>6300</v>
      </c>
      <c r="E1808" t="s">
        <v>1024</v>
      </c>
      <c r="F1808" s="11" t="str">
        <f>"dossierComplet['"&amp;meta_dossier_complet[[#This Row],[COD_VAR]]&amp;"'][code_insee]"</f>
        <v>dossierComplet['ETCMN14'][code_insee]</v>
      </c>
    </row>
    <row r="1809" spans="2:6" hidden="1">
      <c r="B1809" t="s">
        <v>6301</v>
      </c>
      <c r="C1809" t="s">
        <v>6302</v>
      </c>
      <c r="D1809" t="s">
        <v>6303</v>
      </c>
      <c r="E1809" t="s">
        <v>1024</v>
      </c>
      <c r="F1809" s="11" t="str">
        <f>"dossierComplet['"&amp;meta_dossier_complet[[#This Row],[COD_VAR]]&amp;"'][code_insee]"</f>
        <v>dossierComplet['ETCOQ14'][code_insee]</v>
      </c>
    </row>
    <row r="1810" spans="2:6" hidden="1">
      <c r="B1810" t="s">
        <v>6304</v>
      </c>
      <c r="C1810" t="s">
        <v>6305</v>
      </c>
      <c r="D1810" t="s">
        <v>6306</v>
      </c>
      <c r="E1810" t="s">
        <v>1024</v>
      </c>
      <c r="F1810" s="11" t="str">
        <f>"dossierComplet['"&amp;meta_dossier_complet[[#This Row],[COD_VAR]]&amp;"'][code_insee]"</f>
        <v>dossierComplet['ETCRU14'][code_insee]</v>
      </c>
    </row>
    <row r="1811" spans="2:6" hidden="1">
      <c r="B1811" t="s">
        <v>6307</v>
      </c>
      <c r="C1811" t="s">
        <v>6308</v>
      </c>
      <c r="D1811" t="s">
        <v>6309</v>
      </c>
      <c r="E1811" t="s">
        <v>1024</v>
      </c>
      <c r="F1811" s="11" t="str">
        <f>"dossierComplet['"&amp;meta_dossier_complet[[#This Row],[COD_VAR]]&amp;"'][code_insee]"</f>
        <v>dossierComplet['ETCTOT13'][code_insee]</v>
      </c>
    </row>
    <row r="1812" spans="2:6" hidden="1">
      <c r="B1812" t="s">
        <v>6310</v>
      </c>
      <c r="C1812" t="s">
        <v>6311</v>
      </c>
      <c r="D1812" t="s">
        <v>6312</v>
      </c>
      <c r="E1812" t="s">
        <v>1024</v>
      </c>
      <c r="F1812" s="11" t="str">
        <f>"dossierComplet['"&amp;meta_dossier_complet[[#This Row],[COD_VAR]]&amp;"'][code_insee]"</f>
        <v>dossierComplet['ETCBE13'][code_insee]</v>
      </c>
    </row>
    <row r="1813" spans="2:6" hidden="1">
      <c r="B1813" t="s">
        <v>6313</v>
      </c>
      <c r="C1813" t="s">
        <v>6314</v>
      </c>
      <c r="D1813" t="s">
        <v>6315</v>
      </c>
      <c r="E1813" t="s">
        <v>1024</v>
      </c>
      <c r="F1813" s="11" t="str">
        <f>"dossierComplet['"&amp;meta_dossier_complet[[#This Row],[COD_VAR]]&amp;"'][code_insee]"</f>
        <v>dossierComplet['ETCFZ13'][code_insee]</v>
      </c>
    </row>
    <row r="1814" spans="2:6" hidden="1">
      <c r="B1814" t="s">
        <v>6316</v>
      </c>
      <c r="C1814" t="s">
        <v>6317</v>
      </c>
      <c r="D1814" t="s">
        <v>6318</v>
      </c>
      <c r="E1814" t="s">
        <v>1024</v>
      </c>
      <c r="F1814" s="11" t="str">
        <f>"dossierComplet['"&amp;meta_dossier_complet[[#This Row],[COD_VAR]]&amp;"'][code_insee]"</f>
        <v>dossierComplet['ETCGI13'][code_insee]</v>
      </c>
    </row>
    <row r="1815" spans="2:6" hidden="1">
      <c r="B1815" t="s">
        <v>6319</v>
      </c>
      <c r="C1815" t="s">
        <v>6320</v>
      </c>
      <c r="D1815" t="s">
        <v>6321</v>
      </c>
      <c r="E1815" t="s">
        <v>1024</v>
      </c>
      <c r="F1815" s="11" t="str">
        <f>"dossierComplet['"&amp;meta_dossier_complet[[#This Row],[COD_VAR]]&amp;"'][code_insee]"</f>
        <v>dossierComplet['ETCJZ13'][code_insee]</v>
      </c>
    </row>
    <row r="1816" spans="2:6" hidden="1">
      <c r="B1816" t="s">
        <v>6322</v>
      </c>
      <c r="C1816" t="s">
        <v>6323</v>
      </c>
      <c r="D1816" t="s">
        <v>6324</v>
      </c>
      <c r="E1816" t="s">
        <v>1024</v>
      </c>
      <c r="F1816" s="11" t="str">
        <f>"dossierComplet['"&amp;meta_dossier_complet[[#This Row],[COD_VAR]]&amp;"'][code_insee]"</f>
        <v>dossierComplet['ETCKZ13'][code_insee]</v>
      </c>
    </row>
    <row r="1817" spans="2:6" hidden="1">
      <c r="B1817" t="s">
        <v>6325</v>
      </c>
      <c r="C1817" t="s">
        <v>6326</v>
      </c>
      <c r="D1817" t="s">
        <v>6327</v>
      </c>
      <c r="E1817" t="s">
        <v>1024</v>
      </c>
      <c r="F1817" s="11" t="str">
        <f>"dossierComplet['"&amp;meta_dossier_complet[[#This Row],[COD_VAR]]&amp;"'][code_insee]"</f>
        <v>dossierComplet['ETCLZ13'][code_insee]</v>
      </c>
    </row>
    <row r="1818" spans="2:6" hidden="1">
      <c r="B1818" t="s">
        <v>6328</v>
      </c>
      <c r="C1818" t="s">
        <v>6329</v>
      </c>
      <c r="D1818" t="s">
        <v>6330</v>
      </c>
      <c r="E1818" t="s">
        <v>1024</v>
      </c>
      <c r="F1818" s="11" t="str">
        <f>"dossierComplet['"&amp;meta_dossier_complet[[#This Row],[COD_VAR]]&amp;"'][code_insee]"</f>
        <v>dossierComplet['ETCMN13'][code_insee]</v>
      </c>
    </row>
    <row r="1819" spans="2:6" hidden="1">
      <c r="B1819" t="s">
        <v>6331</v>
      </c>
      <c r="C1819" t="s">
        <v>6332</v>
      </c>
      <c r="D1819" t="s">
        <v>6333</v>
      </c>
      <c r="E1819" t="s">
        <v>1024</v>
      </c>
      <c r="F1819" s="11" t="str">
        <f>"dossierComplet['"&amp;meta_dossier_complet[[#This Row],[COD_VAR]]&amp;"'][code_insee]"</f>
        <v>dossierComplet['ETCOQ13'][code_insee]</v>
      </c>
    </row>
    <row r="1820" spans="2:6" hidden="1">
      <c r="B1820" t="s">
        <v>6334</v>
      </c>
      <c r="C1820" t="s">
        <v>6335</v>
      </c>
      <c r="D1820" t="s">
        <v>6336</v>
      </c>
      <c r="E1820" t="s">
        <v>1024</v>
      </c>
      <c r="F1820" s="11" t="str">
        <f>"dossierComplet['"&amp;meta_dossier_complet[[#This Row],[COD_VAR]]&amp;"'][code_insee]"</f>
        <v>dossierComplet['ETCRU13'][code_insee]</v>
      </c>
    </row>
    <row r="1821" spans="2:6" hidden="1">
      <c r="B1821" t="s">
        <v>6337</v>
      </c>
      <c r="C1821" t="s">
        <v>6338</v>
      </c>
      <c r="D1821" t="s">
        <v>6339</v>
      </c>
      <c r="E1821" t="s">
        <v>1024</v>
      </c>
      <c r="F1821" s="11" t="str">
        <f>"dossierComplet['"&amp;meta_dossier_complet[[#This Row],[COD_VAR]]&amp;"'][code_insee]"</f>
        <v>dossierComplet['ETCTOT12'][code_insee]</v>
      </c>
    </row>
    <row r="1822" spans="2:6" hidden="1">
      <c r="B1822" t="s">
        <v>6340</v>
      </c>
      <c r="C1822" t="s">
        <v>6341</v>
      </c>
      <c r="D1822" t="s">
        <v>6342</v>
      </c>
      <c r="E1822" t="s">
        <v>1024</v>
      </c>
      <c r="F1822" s="11" t="str">
        <f>"dossierComplet['"&amp;meta_dossier_complet[[#This Row],[COD_VAR]]&amp;"'][code_insee]"</f>
        <v>dossierComplet['ETCBE12'][code_insee]</v>
      </c>
    </row>
    <row r="1823" spans="2:6" hidden="1">
      <c r="B1823" t="s">
        <v>6343</v>
      </c>
      <c r="C1823" t="s">
        <v>6344</v>
      </c>
      <c r="D1823" t="s">
        <v>6345</v>
      </c>
      <c r="E1823" t="s">
        <v>1024</v>
      </c>
      <c r="F1823" s="11" t="str">
        <f>"dossierComplet['"&amp;meta_dossier_complet[[#This Row],[COD_VAR]]&amp;"'][code_insee]"</f>
        <v>dossierComplet['ETCFZ12'][code_insee]</v>
      </c>
    </row>
    <row r="1824" spans="2:6" hidden="1">
      <c r="B1824" t="s">
        <v>6346</v>
      </c>
      <c r="C1824" t="s">
        <v>6347</v>
      </c>
      <c r="D1824" t="s">
        <v>6348</v>
      </c>
      <c r="E1824" t="s">
        <v>1024</v>
      </c>
      <c r="F1824" s="11" t="str">
        <f>"dossierComplet['"&amp;meta_dossier_complet[[#This Row],[COD_VAR]]&amp;"'][code_insee]"</f>
        <v>dossierComplet['ETCGI12'][code_insee]</v>
      </c>
    </row>
    <row r="1825" spans="2:6" hidden="1">
      <c r="B1825" t="s">
        <v>6349</v>
      </c>
      <c r="C1825" t="s">
        <v>6350</v>
      </c>
      <c r="D1825" t="s">
        <v>6351</v>
      </c>
      <c r="E1825" t="s">
        <v>1024</v>
      </c>
      <c r="F1825" s="11" t="str">
        <f>"dossierComplet['"&amp;meta_dossier_complet[[#This Row],[COD_VAR]]&amp;"'][code_insee]"</f>
        <v>dossierComplet['ETCJZ12'][code_insee]</v>
      </c>
    </row>
    <row r="1826" spans="2:6" hidden="1">
      <c r="B1826" t="s">
        <v>6352</v>
      </c>
      <c r="C1826" t="s">
        <v>6353</v>
      </c>
      <c r="D1826" t="s">
        <v>6354</v>
      </c>
      <c r="E1826" t="s">
        <v>1024</v>
      </c>
      <c r="F1826" s="11" t="str">
        <f>"dossierComplet['"&amp;meta_dossier_complet[[#This Row],[COD_VAR]]&amp;"'][code_insee]"</f>
        <v>dossierComplet['ETCKZ12'][code_insee]</v>
      </c>
    </row>
    <row r="1827" spans="2:6" hidden="1">
      <c r="B1827" t="s">
        <v>6355</v>
      </c>
      <c r="C1827" t="s">
        <v>6356</v>
      </c>
      <c r="D1827" t="s">
        <v>6357</v>
      </c>
      <c r="E1827" t="s">
        <v>1024</v>
      </c>
      <c r="F1827" s="11" t="str">
        <f>"dossierComplet['"&amp;meta_dossier_complet[[#This Row],[COD_VAR]]&amp;"'][code_insee]"</f>
        <v>dossierComplet['ETCLZ12'][code_insee]</v>
      </c>
    </row>
    <row r="1828" spans="2:6" hidden="1">
      <c r="B1828" t="s">
        <v>6358</v>
      </c>
      <c r="C1828" t="s">
        <v>6359</v>
      </c>
      <c r="D1828" t="s">
        <v>6360</v>
      </c>
      <c r="E1828" t="s">
        <v>1024</v>
      </c>
      <c r="F1828" s="11" t="str">
        <f>"dossierComplet['"&amp;meta_dossier_complet[[#This Row],[COD_VAR]]&amp;"'][code_insee]"</f>
        <v>dossierComplet['ETCMN12'][code_insee]</v>
      </c>
    </row>
    <row r="1829" spans="2:6" hidden="1">
      <c r="B1829" t="s">
        <v>6361</v>
      </c>
      <c r="C1829" t="s">
        <v>6362</v>
      </c>
      <c r="D1829" t="s">
        <v>6363</v>
      </c>
      <c r="E1829" t="s">
        <v>1024</v>
      </c>
      <c r="F1829" s="11" t="str">
        <f>"dossierComplet['"&amp;meta_dossier_complet[[#This Row],[COD_VAR]]&amp;"'][code_insee]"</f>
        <v>dossierComplet['ETCOQ12'][code_insee]</v>
      </c>
    </row>
    <row r="1830" spans="2:6" hidden="1">
      <c r="B1830" t="s">
        <v>6364</v>
      </c>
      <c r="C1830" t="s">
        <v>6365</v>
      </c>
      <c r="D1830" t="s">
        <v>6366</v>
      </c>
      <c r="E1830" t="s">
        <v>1024</v>
      </c>
      <c r="F1830" s="11" t="str">
        <f>"dossierComplet['"&amp;meta_dossier_complet[[#This Row],[COD_VAR]]&amp;"'][code_insee]"</f>
        <v>dossierComplet['ETCRU12'][code_insee]</v>
      </c>
    </row>
    <row r="1831" spans="2:6" hidden="1">
      <c r="B1831" t="s">
        <v>6367</v>
      </c>
      <c r="C1831" t="s">
        <v>6368</v>
      </c>
      <c r="D1831" t="s">
        <v>6369</v>
      </c>
      <c r="E1831" t="s">
        <v>1024</v>
      </c>
      <c r="F1831" s="11" t="str">
        <f>"dossierComplet['"&amp;meta_dossier_complet[[#This Row],[COD_VAR]]&amp;"'][code_insee]"</f>
        <v>dossierComplet['ETCTOT11'][code_insee]</v>
      </c>
    </row>
    <row r="1832" spans="2:6" hidden="1">
      <c r="B1832" t="s">
        <v>6370</v>
      </c>
      <c r="C1832" t="s">
        <v>6371</v>
      </c>
      <c r="D1832" t="s">
        <v>6372</v>
      </c>
      <c r="E1832" t="s">
        <v>1024</v>
      </c>
      <c r="F1832" s="11" t="str">
        <f>"dossierComplet['"&amp;meta_dossier_complet[[#This Row],[COD_VAR]]&amp;"'][code_insee]"</f>
        <v>dossierComplet['ETCBE11'][code_insee]</v>
      </c>
    </row>
    <row r="1833" spans="2:6" hidden="1">
      <c r="B1833" t="s">
        <v>6373</v>
      </c>
      <c r="C1833" t="s">
        <v>6374</v>
      </c>
      <c r="D1833" t="s">
        <v>6375</v>
      </c>
      <c r="E1833" t="s">
        <v>1024</v>
      </c>
      <c r="F1833" s="11" t="str">
        <f>"dossierComplet['"&amp;meta_dossier_complet[[#This Row],[COD_VAR]]&amp;"'][code_insee]"</f>
        <v>dossierComplet['ETCFZ11'][code_insee]</v>
      </c>
    </row>
    <row r="1834" spans="2:6" hidden="1">
      <c r="B1834" t="s">
        <v>6376</v>
      </c>
      <c r="C1834" t="s">
        <v>6377</v>
      </c>
      <c r="D1834" t="s">
        <v>6378</v>
      </c>
      <c r="E1834" t="s">
        <v>1024</v>
      </c>
      <c r="F1834" s="11" t="str">
        <f>"dossierComplet['"&amp;meta_dossier_complet[[#This Row],[COD_VAR]]&amp;"'][code_insee]"</f>
        <v>dossierComplet['ETCGI11'][code_insee]</v>
      </c>
    </row>
    <row r="1835" spans="2:6" hidden="1">
      <c r="B1835" t="s">
        <v>6379</v>
      </c>
      <c r="C1835" t="s">
        <v>6380</v>
      </c>
      <c r="D1835" t="s">
        <v>6381</v>
      </c>
      <c r="E1835" t="s">
        <v>1024</v>
      </c>
      <c r="F1835" s="11" t="str">
        <f>"dossierComplet['"&amp;meta_dossier_complet[[#This Row],[COD_VAR]]&amp;"'][code_insee]"</f>
        <v>dossierComplet['ETCJZ11'][code_insee]</v>
      </c>
    </row>
    <row r="1836" spans="2:6" hidden="1">
      <c r="B1836" t="s">
        <v>6382</v>
      </c>
      <c r="C1836" t="s">
        <v>6383</v>
      </c>
      <c r="D1836" t="s">
        <v>6384</v>
      </c>
      <c r="E1836" t="s">
        <v>1024</v>
      </c>
      <c r="F1836" s="11" t="str">
        <f>"dossierComplet['"&amp;meta_dossier_complet[[#This Row],[COD_VAR]]&amp;"'][code_insee]"</f>
        <v>dossierComplet['ETCKZ11'][code_insee]</v>
      </c>
    </row>
    <row r="1837" spans="2:6" hidden="1">
      <c r="B1837" t="s">
        <v>6385</v>
      </c>
      <c r="C1837" t="s">
        <v>6386</v>
      </c>
      <c r="D1837" t="s">
        <v>6387</v>
      </c>
      <c r="E1837" t="s">
        <v>1024</v>
      </c>
      <c r="F1837" s="11" t="str">
        <f>"dossierComplet['"&amp;meta_dossier_complet[[#This Row],[COD_VAR]]&amp;"'][code_insee]"</f>
        <v>dossierComplet['ETCLZ11'][code_insee]</v>
      </c>
    </row>
    <row r="1838" spans="2:6" hidden="1">
      <c r="B1838" t="s">
        <v>6388</v>
      </c>
      <c r="C1838" t="s">
        <v>6389</v>
      </c>
      <c r="D1838" t="s">
        <v>6390</v>
      </c>
      <c r="E1838" t="s">
        <v>1024</v>
      </c>
      <c r="F1838" s="11" t="str">
        <f>"dossierComplet['"&amp;meta_dossier_complet[[#This Row],[COD_VAR]]&amp;"'][code_insee]"</f>
        <v>dossierComplet['ETCMN11'][code_insee]</v>
      </c>
    </row>
    <row r="1839" spans="2:6" hidden="1">
      <c r="B1839" t="s">
        <v>6391</v>
      </c>
      <c r="C1839" t="s">
        <v>6392</v>
      </c>
      <c r="D1839" t="s">
        <v>6393</v>
      </c>
      <c r="E1839" t="s">
        <v>1024</v>
      </c>
      <c r="F1839" s="11" t="str">
        <f>"dossierComplet['"&amp;meta_dossier_complet[[#This Row],[COD_VAR]]&amp;"'][code_insee]"</f>
        <v>dossierComplet['ETCOQ11'][code_insee]</v>
      </c>
    </row>
    <row r="1840" spans="2:6" hidden="1">
      <c r="B1840" t="s">
        <v>6394</v>
      </c>
      <c r="C1840" t="s">
        <v>6395</v>
      </c>
      <c r="D1840" t="s">
        <v>6396</v>
      </c>
      <c r="E1840" t="s">
        <v>1024</v>
      </c>
      <c r="F1840" s="11" t="str">
        <f>"dossierComplet['"&amp;meta_dossier_complet[[#This Row],[COD_VAR]]&amp;"'][code_insee]"</f>
        <v>dossierComplet['ETCRU11'][code_insee]</v>
      </c>
    </row>
    <row r="1841" spans="2:6" hidden="1">
      <c r="B1841" t="s">
        <v>6397</v>
      </c>
      <c r="C1841" t="s">
        <v>6398</v>
      </c>
      <c r="D1841" t="s">
        <v>6399</v>
      </c>
      <c r="E1841" t="s">
        <v>1024</v>
      </c>
      <c r="F1841" s="11" t="str">
        <f>"dossierComplet['"&amp;meta_dossier_complet[[#This Row],[COD_VAR]]&amp;"'][code_insee]"</f>
        <v>dossierComplet['HT21'][code_insee]</v>
      </c>
    </row>
    <row r="1842" spans="2:6" hidden="1">
      <c r="B1842" t="s">
        <v>6400</v>
      </c>
      <c r="C1842" t="s">
        <v>6401</v>
      </c>
      <c r="D1842" t="s">
        <v>6402</v>
      </c>
      <c r="E1842" t="s">
        <v>1024</v>
      </c>
      <c r="F1842" s="11" t="str">
        <f>"dossierComplet['"&amp;meta_dossier_complet[[#This Row],[COD_VAR]]&amp;"'][code_insee]"</f>
        <v>dossierComplet['HT021'][code_insee]</v>
      </c>
    </row>
    <row r="1843" spans="2:6" hidden="1">
      <c r="B1843" t="s">
        <v>6403</v>
      </c>
      <c r="C1843" t="s">
        <v>6404</v>
      </c>
      <c r="D1843" t="s">
        <v>6405</v>
      </c>
      <c r="E1843" t="s">
        <v>1024</v>
      </c>
      <c r="F1843" s="11" t="str">
        <f>"dossierComplet['"&amp;meta_dossier_complet[[#This Row],[COD_VAR]]&amp;"'][code_insee]"</f>
        <v>dossierComplet['HT121'][code_insee]</v>
      </c>
    </row>
    <row r="1844" spans="2:6" hidden="1">
      <c r="B1844" t="s">
        <v>6406</v>
      </c>
      <c r="C1844" t="s">
        <v>6407</v>
      </c>
      <c r="D1844" t="s">
        <v>6408</v>
      </c>
      <c r="E1844" t="s">
        <v>1024</v>
      </c>
      <c r="F1844" s="11" t="str">
        <f>"dossierComplet['"&amp;meta_dossier_complet[[#This Row],[COD_VAR]]&amp;"'][code_insee]"</f>
        <v>dossierComplet['HT221'][code_insee]</v>
      </c>
    </row>
    <row r="1845" spans="2:6" hidden="1">
      <c r="B1845" t="s">
        <v>6409</v>
      </c>
      <c r="C1845" t="s">
        <v>6410</v>
      </c>
      <c r="D1845" t="s">
        <v>6411</v>
      </c>
      <c r="E1845" t="s">
        <v>1024</v>
      </c>
      <c r="F1845" s="11" t="str">
        <f>"dossierComplet['"&amp;meta_dossier_complet[[#This Row],[COD_VAR]]&amp;"'][code_insee]"</f>
        <v>dossierComplet['HT321'][code_insee]</v>
      </c>
    </row>
    <row r="1846" spans="2:6" hidden="1">
      <c r="B1846" t="s">
        <v>6412</v>
      </c>
      <c r="C1846" t="s">
        <v>6413</v>
      </c>
      <c r="D1846" t="s">
        <v>6414</v>
      </c>
      <c r="E1846" t="s">
        <v>1024</v>
      </c>
      <c r="F1846" s="11" t="str">
        <f>"dossierComplet['"&amp;meta_dossier_complet[[#This Row],[COD_VAR]]&amp;"'][code_insee]"</f>
        <v>dossierComplet['HT421'][code_insee]</v>
      </c>
    </row>
    <row r="1847" spans="2:6" hidden="1">
      <c r="B1847" t="s">
        <v>6415</v>
      </c>
      <c r="C1847" t="s">
        <v>6416</v>
      </c>
      <c r="D1847" t="s">
        <v>6417</v>
      </c>
      <c r="E1847" t="s">
        <v>1024</v>
      </c>
      <c r="F1847" s="11" t="str">
        <f>"dossierComplet['"&amp;meta_dossier_complet[[#This Row],[COD_VAR]]&amp;"'][code_insee]"</f>
        <v>dossierComplet['HT521'][code_insee]</v>
      </c>
    </row>
    <row r="1848" spans="2:6" hidden="1">
      <c r="B1848" t="s">
        <v>6418</v>
      </c>
      <c r="C1848" t="s">
        <v>6419</v>
      </c>
      <c r="D1848" t="s">
        <v>6420</v>
      </c>
      <c r="E1848" t="s">
        <v>1024</v>
      </c>
      <c r="F1848" s="11" t="str">
        <f>"dossierComplet['"&amp;meta_dossier_complet[[#This Row],[COD_VAR]]&amp;"'][code_insee]"</f>
        <v>dossierComplet['HTCH21'][code_insee]</v>
      </c>
    </row>
    <row r="1849" spans="2:6" hidden="1">
      <c r="B1849" t="s">
        <v>6421</v>
      </c>
      <c r="C1849" t="s">
        <v>6422</v>
      </c>
      <c r="D1849" t="s">
        <v>6423</v>
      </c>
      <c r="E1849" t="s">
        <v>1024</v>
      </c>
      <c r="F1849" s="11" t="str">
        <f>"dossierComplet['"&amp;meta_dossier_complet[[#This Row],[COD_VAR]]&amp;"'][code_insee]"</f>
        <v>dossierComplet['HTCH021'][code_insee]</v>
      </c>
    </row>
    <row r="1850" spans="2:6" hidden="1">
      <c r="B1850" t="s">
        <v>6424</v>
      </c>
      <c r="C1850" t="s">
        <v>6425</v>
      </c>
      <c r="D1850" t="s">
        <v>6426</v>
      </c>
      <c r="E1850" t="s">
        <v>1024</v>
      </c>
      <c r="F1850" s="11" t="str">
        <f>"dossierComplet['"&amp;meta_dossier_complet[[#This Row],[COD_VAR]]&amp;"'][code_insee]"</f>
        <v>dossierComplet['HTCH121'][code_insee]</v>
      </c>
    </row>
    <row r="1851" spans="2:6" hidden="1">
      <c r="B1851" t="s">
        <v>6427</v>
      </c>
      <c r="C1851" t="s">
        <v>6428</v>
      </c>
      <c r="D1851" t="s">
        <v>6429</v>
      </c>
      <c r="E1851" t="s">
        <v>1024</v>
      </c>
      <c r="F1851" s="11" t="str">
        <f>"dossierComplet['"&amp;meta_dossier_complet[[#This Row],[COD_VAR]]&amp;"'][code_insee]"</f>
        <v>dossierComplet['HTCH221'][code_insee]</v>
      </c>
    </row>
    <row r="1852" spans="2:6" hidden="1">
      <c r="B1852" t="s">
        <v>6430</v>
      </c>
      <c r="C1852" t="s">
        <v>6431</v>
      </c>
      <c r="D1852" t="s">
        <v>6432</v>
      </c>
      <c r="E1852" t="s">
        <v>1024</v>
      </c>
      <c r="F1852" s="11" t="str">
        <f>"dossierComplet['"&amp;meta_dossier_complet[[#This Row],[COD_VAR]]&amp;"'][code_insee]"</f>
        <v>dossierComplet['HTCH321'][code_insee]</v>
      </c>
    </row>
    <row r="1853" spans="2:6" hidden="1">
      <c r="B1853" t="s">
        <v>6433</v>
      </c>
      <c r="C1853" t="s">
        <v>6434</v>
      </c>
      <c r="D1853" t="s">
        <v>6435</v>
      </c>
      <c r="E1853" t="s">
        <v>1024</v>
      </c>
      <c r="F1853" s="11" t="str">
        <f>"dossierComplet['"&amp;meta_dossier_complet[[#This Row],[COD_VAR]]&amp;"'][code_insee]"</f>
        <v>dossierComplet['HTCH421'][code_insee]</v>
      </c>
    </row>
    <row r="1854" spans="2:6" hidden="1">
      <c r="B1854" t="s">
        <v>6436</v>
      </c>
      <c r="C1854" t="s">
        <v>6437</v>
      </c>
      <c r="D1854" t="s">
        <v>6438</v>
      </c>
      <c r="E1854" t="s">
        <v>1024</v>
      </c>
      <c r="F1854" s="11" t="str">
        <f>"dossierComplet['"&amp;meta_dossier_complet[[#This Row],[COD_VAR]]&amp;"'][code_insee]"</f>
        <v>dossierComplet['HTCH521'][code_insee]</v>
      </c>
    </row>
    <row r="1855" spans="2:6" hidden="1">
      <c r="B1855" t="s">
        <v>6439</v>
      </c>
      <c r="C1855" t="s">
        <v>6440</v>
      </c>
      <c r="D1855" t="s">
        <v>6441</v>
      </c>
      <c r="E1855" t="s">
        <v>1024</v>
      </c>
      <c r="F1855" s="11" t="str">
        <f>"dossierComplet['"&amp;meta_dossier_complet[[#This Row],[COD_VAR]]&amp;"'][code_insee]"</f>
        <v>dossierComplet['CPG21'][code_insee]</v>
      </c>
    </row>
    <row r="1856" spans="2:6" hidden="1">
      <c r="B1856" t="s">
        <v>6442</v>
      </c>
      <c r="C1856" t="s">
        <v>6443</v>
      </c>
      <c r="D1856" t="s">
        <v>6444</v>
      </c>
      <c r="E1856" t="s">
        <v>1024</v>
      </c>
      <c r="F1856" s="11" t="str">
        <f>"dossierComplet['"&amp;meta_dossier_complet[[#This Row],[COD_VAR]]&amp;"'][code_insee]"</f>
        <v>dossierComplet['CPG021'][code_insee]</v>
      </c>
    </row>
    <row r="1857" spans="2:6" hidden="1">
      <c r="B1857" t="s">
        <v>6445</v>
      </c>
      <c r="C1857" t="s">
        <v>6446</v>
      </c>
      <c r="D1857" t="s">
        <v>6447</v>
      </c>
      <c r="E1857" t="s">
        <v>1024</v>
      </c>
      <c r="F1857" s="11" t="str">
        <f>"dossierComplet['"&amp;meta_dossier_complet[[#This Row],[COD_VAR]]&amp;"'][code_insee]"</f>
        <v>dossierComplet['CPG121'][code_insee]</v>
      </c>
    </row>
    <row r="1858" spans="2:6" hidden="1">
      <c r="B1858" t="s">
        <v>6448</v>
      </c>
      <c r="C1858" t="s">
        <v>6449</v>
      </c>
      <c r="D1858" t="s">
        <v>6450</v>
      </c>
      <c r="E1858" t="s">
        <v>1024</v>
      </c>
      <c r="F1858" s="11" t="str">
        <f>"dossierComplet['"&amp;meta_dossier_complet[[#This Row],[COD_VAR]]&amp;"'][code_insee]"</f>
        <v>dossierComplet['CPG221'][code_insee]</v>
      </c>
    </row>
    <row r="1859" spans="2:6" hidden="1">
      <c r="B1859" t="s">
        <v>6451</v>
      </c>
      <c r="C1859" t="s">
        <v>6452</v>
      </c>
      <c r="D1859" t="s">
        <v>6453</v>
      </c>
      <c r="E1859" t="s">
        <v>1024</v>
      </c>
      <c r="F1859" s="11" t="str">
        <f>"dossierComplet['"&amp;meta_dossier_complet[[#This Row],[COD_VAR]]&amp;"'][code_insee]"</f>
        <v>dossierComplet['CPG321'][code_insee]</v>
      </c>
    </row>
    <row r="1860" spans="2:6" hidden="1">
      <c r="B1860" t="s">
        <v>6454</v>
      </c>
      <c r="C1860" t="s">
        <v>6455</v>
      </c>
      <c r="D1860" t="s">
        <v>6456</v>
      </c>
      <c r="E1860" t="s">
        <v>1024</v>
      </c>
      <c r="F1860" s="11" t="str">
        <f>"dossierComplet['"&amp;meta_dossier_complet[[#This Row],[COD_VAR]]&amp;"'][code_insee]"</f>
        <v>dossierComplet['CPG421'][code_insee]</v>
      </c>
    </row>
    <row r="1861" spans="2:6" hidden="1">
      <c r="B1861" t="s">
        <v>6457</v>
      </c>
      <c r="C1861" t="s">
        <v>6458</v>
      </c>
      <c r="D1861" t="s">
        <v>6459</v>
      </c>
      <c r="E1861" t="s">
        <v>1024</v>
      </c>
      <c r="F1861" s="11" t="str">
        <f>"dossierComplet['"&amp;meta_dossier_complet[[#This Row],[COD_VAR]]&amp;"'][code_insee]"</f>
        <v>dossierComplet['CPG521'][code_insee]</v>
      </c>
    </row>
    <row r="1862" spans="2:6" hidden="1">
      <c r="B1862" t="s">
        <v>6460</v>
      </c>
      <c r="C1862" t="s">
        <v>6461</v>
      </c>
      <c r="D1862" t="s">
        <v>6462</v>
      </c>
      <c r="E1862" t="s">
        <v>1024</v>
      </c>
      <c r="F1862" s="11" t="str">
        <f>"dossierComplet['"&amp;meta_dossier_complet[[#This Row],[COD_VAR]]&amp;"'][code_insee]"</f>
        <v>dossierComplet['CPGE21'][code_insee]</v>
      </c>
    </row>
    <row r="1863" spans="2:6" hidden="1">
      <c r="B1863" t="s">
        <v>6463</v>
      </c>
      <c r="C1863" t="s">
        <v>6464</v>
      </c>
      <c r="D1863" t="s">
        <v>6465</v>
      </c>
      <c r="E1863" t="s">
        <v>1024</v>
      </c>
      <c r="F1863" s="11" t="str">
        <f>"dossierComplet['"&amp;meta_dossier_complet[[#This Row],[COD_VAR]]&amp;"'][code_insee]"</f>
        <v>dossierComplet['CPGE021'][code_insee]</v>
      </c>
    </row>
    <row r="1864" spans="2:6" hidden="1">
      <c r="B1864" t="s">
        <v>6466</v>
      </c>
      <c r="C1864" t="s">
        <v>6467</v>
      </c>
      <c r="D1864" t="s">
        <v>6468</v>
      </c>
      <c r="E1864" t="s">
        <v>1024</v>
      </c>
      <c r="F1864" s="11" t="str">
        <f>"dossierComplet['"&amp;meta_dossier_complet[[#This Row],[COD_VAR]]&amp;"'][code_insee]"</f>
        <v>dossierComplet['CPGE121'][code_insee]</v>
      </c>
    </row>
    <row r="1865" spans="2:6" hidden="1">
      <c r="B1865" t="s">
        <v>6469</v>
      </c>
      <c r="C1865" t="s">
        <v>6470</v>
      </c>
      <c r="D1865" t="s">
        <v>6471</v>
      </c>
      <c r="E1865" t="s">
        <v>1024</v>
      </c>
      <c r="F1865" s="11" t="str">
        <f>"dossierComplet['"&amp;meta_dossier_complet[[#This Row],[COD_VAR]]&amp;"'][code_insee]"</f>
        <v>dossierComplet['CPGE221'][code_insee]</v>
      </c>
    </row>
    <row r="1866" spans="2:6" hidden="1">
      <c r="B1866" t="s">
        <v>6472</v>
      </c>
      <c r="C1866" t="s">
        <v>6473</v>
      </c>
      <c r="D1866" t="s">
        <v>6474</v>
      </c>
      <c r="E1866" t="s">
        <v>1024</v>
      </c>
      <c r="F1866" s="11" t="str">
        <f>"dossierComplet['"&amp;meta_dossier_complet[[#This Row],[COD_VAR]]&amp;"'][code_insee]"</f>
        <v>dossierComplet['CPGE321'][code_insee]</v>
      </c>
    </row>
    <row r="1867" spans="2:6" hidden="1">
      <c r="B1867" t="s">
        <v>6475</v>
      </c>
      <c r="C1867" t="s">
        <v>6476</v>
      </c>
      <c r="D1867" t="s">
        <v>6477</v>
      </c>
      <c r="E1867" t="s">
        <v>1024</v>
      </c>
      <c r="F1867" s="11" t="str">
        <f>"dossierComplet['"&amp;meta_dossier_complet[[#This Row],[COD_VAR]]&amp;"'][code_insee]"</f>
        <v>dossierComplet['CPGE421'][code_insee]</v>
      </c>
    </row>
    <row r="1868" spans="2:6" hidden="1">
      <c r="B1868" t="s">
        <v>6478</v>
      </c>
      <c r="C1868" t="s">
        <v>6479</v>
      </c>
      <c r="D1868" t="s">
        <v>6480</v>
      </c>
      <c r="E1868" t="s">
        <v>1024</v>
      </c>
      <c r="F1868" s="11" t="str">
        <f>"dossierComplet['"&amp;meta_dossier_complet[[#This Row],[COD_VAR]]&amp;"'][code_insee]"</f>
        <v>dossierComplet['CPGE521'][code_insee]</v>
      </c>
    </row>
    <row r="1869" spans="2:6" hidden="1">
      <c r="B1869" t="s">
        <v>6481</v>
      </c>
      <c r="C1869" t="s">
        <v>6482</v>
      </c>
      <c r="D1869" t="s">
        <v>6483</v>
      </c>
      <c r="E1869" t="s">
        <v>1024</v>
      </c>
      <c r="F1869" s="11" t="str">
        <f>"dossierComplet['"&amp;meta_dossier_complet[[#This Row],[COD_VAR]]&amp;"'][code_insee]"</f>
        <v>dossierComplet['CPGEL21'][code_insee]</v>
      </c>
    </row>
    <row r="1870" spans="2:6" hidden="1">
      <c r="B1870" t="s">
        <v>6484</v>
      </c>
      <c r="C1870" t="s">
        <v>6485</v>
      </c>
      <c r="D1870" t="s">
        <v>6486</v>
      </c>
      <c r="E1870" t="s">
        <v>1024</v>
      </c>
      <c r="F1870" s="11" t="str">
        <f>"dossierComplet['"&amp;meta_dossier_complet[[#This Row],[COD_VAR]]&amp;"'][code_insee]"</f>
        <v>dossierComplet['CPGEL021'][code_insee]</v>
      </c>
    </row>
    <row r="1871" spans="2:6" hidden="1">
      <c r="B1871" t="s">
        <v>6487</v>
      </c>
      <c r="C1871" t="s">
        <v>6488</v>
      </c>
      <c r="D1871" t="s">
        <v>6489</v>
      </c>
      <c r="E1871" t="s">
        <v>1024</v>
      </c>
      <c r="F1871" s="11" t="str">
        <f>"dossierComplet['"&amp;meta_dossier_complet[[#This Row],[COD_VAR]]&amp;"'][code_insee]"</f>
        <v>dossierComplet['CPGEL121'][code_insee]</v>
      </c>
    </row>
    <row r="1872" spans="2:6" hidden="1">
      <c r="B1872" t="s">
        <v>6490</v>
      </c>
      <c r="C1872" t="s">
        <v>6491</v>
      </c>
      <c r="D1872" t="s">
        <v>6492</v>
      </c>
      <c r="E1872" t="s">
        <v>1024</v>
      </c>
      <c r="F1872" s="11" t="str">
        <f>"dossierComplet['"&amp;meta_dossier_complet[[#This Row],[COD_VAR]]&amp;"'][code_insee]"</f>
        <v>dossierComplet['CPGEL221'][code_insee]</v>
      </c>
    </row>
    <row r="1873" spans="2:6" hidden="1">
      <c r="B1873" t="s">
        <v>6493</v>
      </c>
      <c r="C1873" t="s">
        <v>6494</v>
      </c>
      <c r="D1873" t="s">
        <v>6495</v>
      </c>
      <c r="E1873" t="s">
        <v>1024</v>
      </c>
      <c r="F1873" s="11" t="str">
        <f>"dossierComplet['"&amp;meta_dossier_complet[[#This Row],[COD_VAR]]&amp;"'][code_insee]"</f>
        <v>dossierComplet['CPGEL321'][code_insee]</v>
      </c>
    </row>
    <row r="1874" spans="2:6" hidden="1">
      <c r="B1874" t="s">
        <v>6496</v>
      </c>
      <c r="C1874" t="s">
        <v>6497</v>
      </c>
      <c r="D1874" t="s">
        <v>6498</v>
      </c>
      <c r="E1874" t="s">
        <v>1024</v>
      </c>
      <c r="F1874" s="11" t="str">
        <f>"dossierComplet['"&amp;meta_dossier_complet[[#This Row],[COD_VAR]]&amp;"'][code_insee]"</f>
        <v>dossierComplet['CPGEL421'][code_insee]</v>
      </c>
    </row>
    <row r="1875" spans="2:6" hidden="1">
      <c r="B1875" t="s">
        <v>6499</v>
      </c>
      <c r="C1875" t="s">
        <v>6500</v>
      </c>
      <c r="D1875" t="s">
        <v>6501</v>
      </c>
      <c r="E1875" t="s">
        <v>1024</v>
      </c>
      <c r="F1875" s="11" t="str">
        <f>"dossierComplet['"&amp;meta_dossier_complet[[#This Row],[COD_VAR]]&amp;"'][code_insee]"</f>
        <v>dossierComplet['CPGEL521'][code_insee]</v>
      </c>
    </row>
    <row r="1876" spans="2:6" hidden="1">
      <c r="B1876" t="s">
        <v>6502</v>
      </c>
      <c r="C1876" t="s">
        <v>6503</v>
      </c>
      <c r="D1876" t="s">
        <v>6504</v>
      </c>
      <c r="E1876" t="s">
        <v>1024</v>
      </c>
      <c r="F1876" s="11" t="str">
        <f>"dossierComplet['"&amp;meta_dossier_complet[[#This Row],[COD_VAR]]&amp;"'][code_insee]"</f>
        <v>dossierComplet['CPGEO21'][code_insee]</v>
      </c>
    </row>
    <row r="1877" spans="2:6" hidden="1">
      <c r="B1877" t="s">
        <v>6505</v>
      </c>
      <c r="C1877" t="s">
        <v>6506</v>
      </c>
      <c r="D1877" t="s">
        <v>6507</v>
      </c>
      <c r="E1877" t="s">
        <v>1024</v>
      </c>
      <c r="F1877" s="11" t="str">
        <f>"dossierComplet['"&amp;meta_dossier_complet[[#This Row],[COD_VAR]]&amp;"'][code_insee]"</f>
        <v>dossierComplet['CPGEO021'][code_insee]</v>
      </c>
    </row>
    <row r="1878" spans="2:6" hidden="1">
      <c r="B1878" t="s">
        <v>6508</v>
      </c>
      <c r="C1878" t="s">
        <v>6509</v>
      </c>
      <c r="D1878" t="s">
        <v>6510</v>
      </c>
      <c r="E1878" t="s">
        <v>1024</v>
      </c>
      <c r="F1878" s="11" t="str">
        <f>"dossierComplet['"&amp;meta_dossier_complet[[#This Row],[COD_VAR]]&amp;"'][code_insee]"</f>
        <v>dossierComplet['CPGEO121'][code_insee]</v>
      </c>
    </row>
    <row r="1879" spans="2:6" hidden="1">
      <c r="B1879" t="s">
        <v>6511</v>
      </c>
      <c r="C1879" t="s">
        <v>6512</v>
      </c>
      <c r="D1879" t="s">
        <v>6513</v>
      </c>
      <c r="E1879" t="s">
        <v>1024</v>
      </c>
      <c r="F1879" s="11" t="str">
        <f>"dossierComplet['"&amp;meta_dossier_complet[[#This Row],[COD_VAR]]&amp;"'][code_insee]"</f>
        <v>dossierComplet['CPGEO221'][code_insee]</v>
      </c>
    </row>
    <row r="1880" spans="2:6" hidden="1">
      <c r="B1880" t="s">
        <v>6514</v>
      </c>
      <c r="C1880" t="s">
        <v>6515</v>
      </c>
      <c r="D1880" t="s">
        <v>6516</v>
      </c>
      <c r="E1880" t="s">
        <v>1024</v>
      </c>
      <c r="F1880" s="11" t="str">
        <f>"dossierComplet['"&amp;meta_dossier_complet[[#This Row],[COD_VAR]]&amp;"'][code_insee]"</f>
        <v>dossierComplet['CPGEO321'][code_insee]</v>
      </c>
    </row>
    <row r="1881" spans="2:6" hidden="1">
      <c r="B1881" t="s">
        <v>6517</v>
      </c>
      <c r="C1881" t="s">
        <v>6518</v>
      </c>
      <c r="D1881" t="s">
        <v>6519</v>
      </c>
      <c r="E1881" t="s">
        <v>1024</v>
      </c>
      <c r="F1881" s="11" t="str">
        <f>"dossierComplet['"&amp;meta_dossier_complet[[#This Row],[COD_VAR]]&amp;"'][code_insee]"</f>
        <v>dossierComplet['CPGEO421'][code_insee]</v>
      </c>
    </row>
    <row r="1882" spans="2:6" hidden="1">
      <c r="B1882" t="s">
        <v>6520</v>
      </c>
      <c r="C1882" t="s">
        <v>6521</v>
      </c>
      <c r="D1882" t="s">
        <v>6522</v>
      </c>
      <c r="E1882" t="s">
        <v>1024</v>
      </c>
      <c r="F1882" s="11" t="str">
        <f>"dossierComplet['"&amp;meta_dossier_complet[[#This Row],[COD_VAR]]&amp;"'][code_insee]"</f>
        <v>dossierComplet['CPGEO521'][code_insee]</v>
      </c>
    </row>
    <row r="1883" spans="2:6" hidden="1">
      <c r="B1883" t="s">
        <v>6523</v>
      </c>
      <c r="C1883" t="s">
        <v>6524</v>
      </c>
      <c r="D1883" t="s">
        <v>6525</v>
      </c>
      <c r="E1883" t="s">
        <v>1024</v>
      </c>
      <c r="F1883" s="11" t="str">
        <f>"dossierComplet['"&amp;meta_dossier_complet[[#This Row],[COD_VAR]]&amp;"'][code_insee]"</f>
        <v>dossierComplet['VV21'][code_insee]</v>
      </c>
    </row>
    <row r="1884" spans="2:6" hidden="1">
      <c r="B1884" t="s">
        <v>6526</v>
      </c>
      <c r="C1884" t="s">
        <v>6527</v>
      </c>
      <c r="D1884" t="s">
        <v>6528</v>
      </c>
      <c r="E1884" t="s">
        <v>1024</v>
      </c>
      <c r="F1884" s="11" t="str">
        <f>"dossierComplet['"&amp;meta_dossier_complet[[#This Row],[COD_VAR]]&amp;"'][code_insee]"</f>
        <v>dossierComplet['VVUH21'][code_insee]</v>
      </c>
    </row>
    <row r="1885" spans="2:6" hidden="1">
      <c r="B1885" t="s">
        <v>6529</v>
      </c>
      <c r="C1885" t="s">
        <v>6530</v>
      </c>
      <c r="D1885" t="s">
        <v>6531</v>
      </c>
      <c r="E1885" t="s">
        <v>1024</v>
      </c>
      <c r="F1885" s="11" t="str">
        <f>"dossierComplet['"&amp;meta_dossier_complet[[#This Row],[COD_VAR]]&amp;"'][code_insee]"</f>
        <v>dossierComplet['VVLIT21'][code_insee]</v>
      </c>
    </row>
    <row r="1886" spans="2:6" hidden="1">
      <c r="B1886" t="s">
        <v>6532</v>
      </c>
      <c r="C1886" t="s">
        <v>6533</v>
      </c>
      <c r="D1886" t="s">
        <v>6534</v>
      </c>
      <c r="E1886" t="s">
        <v>1024</v>
      </c>
      <c r="F1886" s="11" t="str">
        <f>"dossierComplet['"&amp;meta_dossier_complet[[#This Row],[COD_VAR]]&amp;"'][code_insee]"</f>
        <v>dossierComplet['RT21'][code_insee]</v>
      </c>
    </row>
    <row r="1887" spans="2:6" hidden="1">
      <c r="B1887" t="s">
        <v>6535</v>
      </c>
      <c r="C1887" t="s">
        <v>6536</v>
      </c>
      <c r="D1887" t="s">
        <v>6537</v>
      </c>
      <c r="E1887" t="s">
        <v>1024</v>
      </c>
      <c r="F1887" s="11" t="str">
        <f>"dossierComplet['"&amp;meta_dossier_complet[[#This Row],[COD_VAR]]&amp;"'][code_insee]"</f>
        <v>dossierComplet['RTUH21'][code_insee]</v>
      </c>
    </row>
    <row r="1888" spans="2:6" hidden="1">
      <c r="B1888" t="s">
        <v>6538</v>
      </c>
      <c r="C1888" t="s">
        <v>6539</v>
      </c>
      <c r="D1888" t="s">
        <v>6540</v>
      </c>
      <c r="E1888" t="s">
        <v>1024</v>
      </c>
      <c r="F1888" s="11" t="str">
        <f>"dossierComplet['"&amp;meta_dossier_complet[[#This Row],[COD_VAR]]&amp;"'][code_insee]"</f>
        <v>dossierComplet['RTLIT21'][code_insee]</v>
      </c>
    </row>
    <row r="1889" spans="2:6" hidden="1">
      <c r="B1889" t="s">
        <v>6541</v>
      </c>
      <c r="C1889" t="s">
        <v>6542</v>
      </c>
      <c r="D1889" t="s">
        <v>6543</v>
      </c>
      <c r="E1889" t="s">
        <v>1024</v>
      </c>
      <c r="F1889" s="11" t="str">
        <f>"dossierComplet['"&amp;meta_dossier_complet[[#This Row],[COD_VAR]]&amp;"'][code_insee]"</f>
        <v>dossierComplet['AJCS21'][code_insee]</v>
      </c>
    </row>
    <row r="1890" spans="2:6" hidden="1">
      <c r="B1890" t="s">
        <v>6544</v>
      </c>
      <c r="C1890" t="s">
        <v>6545</v>
      </c>
      <c r="D1890" t="s">
        <v>6546</v>
      </c>
      <c r="E1890" t="s">
        <v>1024</v>
      </c>
      <c r="F1890" s="11" t="str">
        <f>"dossierComplet['"&amp;meta_dossier_complet[[#This Row],[COD_VAR]]&amp;"'][code_insee]"</f>
        <v>dossierComplet['AJCSUH21'][code_insee]</v>
      </c>
    </row>
    <row r="1891" spans="2:6" hidden="1">
      <c r="B1891" t="s">
        <v>6547</v>
      </c>
      <c r="C1891" t="s">
        <v>6548</v>
      </c>
      <c r="D1891" t="s">
        <v>6549</v>
      </c>
      <c r="E1891" t="s">
        <v>1024</v>
      </c>
      <c r="F1891" s="11" t="str">
        <f>"dossierComplet['"&amp;meta_dossier_complet[[#This Row],[COD_VAR]]&amp;"'][code_insee]"</f>
        <v>dossierComplet['AJCSLIT21'][code_insee]</v>
      </c>
    </row>
  </sheetData>
  <autoFilter ref="A1:A1891" xr:uid="{59111453-9564-4849-86A4-ABEEB3B2CC31}">
    <filterColumn colId="0">
      <customFilters>
        <customFilter operator="notEqual" val=" "/>
      </customFilters>
    </filterColumn>
  </autoFilter>
  <conditionalFormatting sqref="A1:A1048576">
    <cfRule type="cellIs" dxfId="0" priority="1" operator="equal">
      <formula>"X"</formula>
    </cfRule>
    <cfRule type="cellIs" priority="2" operator="notEqual">
      <formul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FBCD8-A26D-4C74-9692-F1C5C44A87D2}">
  <dimension ref="C3:I292"/>
  <sheetViews>
    <sheetView topLeftCell="A148" workbookViewId="0">
      <selection activeCell="C59" sqref="C59"/>
    </sheetView>
  </sheetViews>
  <sheetFormatPr defaultRowHeight="15"/>
  <cols>
    <col min="3" max="3" width="22.85546875" customWidth="1"/>
    <col min="4" max="4" width="50.28515625" customWidth="1"/>
  </cols>
  <sheetData>
    <row r="3" spans="3:9">
      <c r="C3" s="1" t="s">
        <v>1</v>
      </c>
      <c r="D3" s="1" t="s">
        <v>3</v>
      </c>
      <c r="E3" s="1" t="s">
        <v>4</v>
      </c>
      <c r="F3" s="1" t="s">
        <v>5</v>
      </c>
      <c r="G3" s="1" t="s">
        <v>7</v>
      </c>
      <c r="H3" s="1" t="s">
        <v>6</v>
      </c>
      <c r="I3" s="1" t="s">
        <v>381</v>
      </c>
    </row>
    <row r="6" spans="3:9">
      <c r="D6" t="s">
        <v>626</v>
      </c>
      <c r="E6" t="s">
        <v>627</v>
      </c>
      <c r="F6" t="s">
        <v>628</v>
      </c>
      <c r="G6" t="s">
        <v>629</v>
      </c>
      <c r="H6" t="s">
        <v>630</v>
      </c>
      <c r="I6" t="s">
        <v>6552</v>
      </c>
    </row>
    <row r="7" spans="3:9">
      <c r="C7" t="s">
        <v>631</v>
      </c>
      <c r="D7" t="s">
        <v>632</v>
      </c>
      <c r="E7" t="s">
        <v>263</v>
      </c>
      <c r="F7" t="s">
        <v>18</v>
      </c>
      <c r="G7" t="s">
        <v>498</v>
      </c>
      <c r="H7" t="s">
        <v>633</v>
      </c>
      <c r="I7">
        <v>5001</v>
      </c>
    </row>
    <row r="8" spans="3:9">
      <c r="C8" t="s">
        <v>634</v>
      </c>
      <c r="D8" t="s">
        <v>635</v>
      </c>
      <c r="E8" t="s">
        <v>263</v>
      </c>
      <c r="F8" t="s">
        <v>18</v>
      </c>
      <c r="G8" t="s">
        <v>498</v>
      </c>
      <c r="H8" t="s">
        <v>19</v>
      </c>
      <c r="I8">
        <v>5460</v>
      </c>
    </row>
    <row r="9" spans="3:9">
      <c r="C9" t="s">
        <v>636</v>
      </c>
      <c r="D9" t="s">
        <v>637</v>
      </c>
      <c r="E9" t="s">
        <v>263</v>
      </c>
      <c r="F9" t="s">
        <v>18</v>
      </c>
      <c r="G9" t="s">
        <v>498</v>
      </c>
      <c r="H9" t="s">
        <v>633</v>
      </c>
      <c r="I9">
        <v>1</v>
      </c>
    </row>
    <row r="10" spans="3:9">
      <c r="C10" t="s">
        <v>638</v>
      </c>
      <c r="D10" t="s">
        <v>639</v>
      </c>
      <c r="E10" t="s">
        <v>263</v>
      </c>
      <c r="F10" t="s">
        <v>18</v>
      </c>
      <c r="G10" t="s">
        <v>498</v>
      </c>
      <c r="H10" t="s">
        <v>633</v>
      </c>
      <c r="I10" t="s">
        <v>6553</v>
      </c>
    </row>
    <row r="11" spans="3:9">
      <c r="C11" t="s">
        <v>640</v>
      </c>
      <c r="D11" t="s">
        <v>641</v>
      </c>
      <c r="E11" t="s">
        <v>263</v>
      </c>
      <c r="F11" t="s">
        <v>18</v>
      </c>
      <c r="G11" t="s">
        <v>498</v>
      </c>
      <c r="H11" t="s">
        <v>499</v>
      </c>
      <c r="I11" t="s">
        <v>6554</v>
      </c>
    </row>
    <row r="12" spans="3:9">
      <c r="C12" t="s">
        <v>642</v>
      </c>
      <c r="D12" t="s">
        <v>643</v>
      </c>
      <c r="E12" t="s">
        <v>644</v>
      </c>
      <c r="F12" t="s">
        <v>18</v>
      </c>
      <c r="G12" t="s">
        <v>498</v>
      </c>
      <c r="H12" t="s">
        <v>633</v>
      </c>
      <c r="I12">
        <v>1</v>
      </c>
    </row>
    <row r="13" spans="3:9">
      <c r="C13" t="s">
        <v>645</v>
      </c>
      <c r="D13" t="s">
        <v>646</v>
      </c>
      <c r="E13" t="s">
        <v>644</v>
      </c>
      <c r="F13" t="s">
        <v>18</v>
      </c>
      <c r="G13" t="s">
        <v>498</v>
      </c>
      <c r="H13" t="s">
        <v>633</v>
      </c>
      <c r="I13">
        <v>1</v>
      </c>
    </row>
    <row r="14" spans="3:9">
      <c r="C14" t="s">
        <v>647</v>
      </c>
      <c r="D14" t="s">
        <v>648</v>
      </c>
      <c r="E14" t="s">
        <v>644</v>
      </c>
      <c r="F14" t="s">
        <v>18</v>
      </c>
      <c r="G14" t="s">
        <v>498</v>
      </c>
      <c r="H14" t="s">
        <v>633</v>
      </c>
      <c r="I14" t="s">
        <v>6555</v>
      </c>
    </row>
    <row r="15" spans="3:9">
      <c r="C15" t="s">
        <v>649</v>
      </c>
      <c r="D15" t="s">
        <v>650</v>
      </c>
      <c r="E15" t="s">
        <v>644</v>
      </c>
      <c r="F15" t="s">
        <v>9</v>
      </c>
      <c r="G15" t="s">
        <v>498</v>
      </c>
      <c r="H15" t="s">
        <v>633</v>
      </c>
      <c r="I15">
        <v>1</v>
      </c>
    </row>
    <row r="16" spans="3:9">
      <c r="C16" t="s">
        <v>651</v>
      </c>
      <c r="D16" t="s">
        <v>652</v>
      </c>
      <c r="E16" t="s">
        <v>644</v>
      </c>
      <c r="F16" t="s">
        <v>18</v>
      </c>
      <c r="G16" t="s">
        <v>498</v>
      </c>
      <c r="H16" t="s">
        <v>633</v>
      </c>
      <c r="I16">
        <v>1</v>
      </c>
    </row>
    <row r="17" spans="3:9">
      <c r="C17" t="s">
        <v>653</v>
      </c>
      <c r="D17" t="s">
        <v>654</v>
      </c>
      <c r="E17" t="s">
        <v>644</v>
      </c>
      <c r="F17" t="s">
        <v>18</v>
      </c>
      <c r="G17" t="s">
        <v>498</v>
      </c>
      <c r="H17" t="s">
        <v>633</v>
      </c>
      <c r="I17">
        <v>1</v>
      </c>
    </row>
    <row r="18" spans="3:9">
      <c r="C18" t="s">
        <v>655</v>
      </c>
      <c r="D18" t="s">
        <v>656</v>
      </c>
      <c r="E18" t="s">
        <v>644</v>
      </c>
      <c r="F18" t="s">
        <v>18</v>
      </c>
      <c r="G18" t="s">
        <v>498</v>
      </c>
      <c r="H18" t="s">
        <v>633</v>
      </c>
      <c r="I18">
        <v>1</v>
      </c>
    </row>
    <row r="19" spans="3:9">
      <c r="C19" t="s">
        <v>657</v>
      </c>
      <c r="D19" t="s">
        <v>658</v>
      </c>
      <c r="E19" t="s">
        <v>644</v>
      </c>
      <c r="F19" t="s">
        <v>18</v>
      </c>
      <c r="G19" t="s">
        <v>498</v>
      </c>
      <c r="H19" t="s">
        <v>633</v>
      </c>
      <c r="I19">
        <v>1</v>
      </c>
    </row>
    <row r="20" spans="3:9">
      <c r="C20" t="s">
        <v>659</v>
      </c>
      <c r="D20" t="s">
        <v>660</v>
      </c>
      <c r="E20" t="s">
        <v>661</v>
      </c>
      <c r="F20" t="s">
        <v>18</v>
      </c>
      <c r="G20" t="s">
        <v>498</v>
      </c>
      <c r="H20" t="s">
        <v>499</v>
      </c>
      <c r="I20" t="s">
        <v>6556</v>
      </c>
    </row>
    <row r="21" spans="3:9">
      <c r="C21" t="s">
        <v>662</v>
      </c>
      <c r="D21" t="s">
        <v>663</v>
      </c>
      <c r="E21" t="s">
        <v>661</v>
      </c>
      <c r="F21" t="s">
        <v>9</v>
      </c>
      <c r="G21" t="s">
        <v>498</v>
      </c>
      <c r="H21" t="s">
        <v>10</v>
      </c>
      <c r="I21">
        <v>468</v>
      </c>
    </row>
    <row r="22" spans="3:9">
      <c r="C22" t="s">
        <v>664</v>
      </c>
      <c r="D22" t="s">
        <v>665</v>
      </c>
      <c r="E22" t="s">
        <v>661</v>
      </c>
      <c r="F22" t="s">
        <v>9</v>
      </c>
      <c r="G22" t="s">
        <v>498</v>
      </c>
      <c r="H22" t="s">
        <v>10</v>
      </c>
      <c r="I22">
        <v>391</v>
      </c>
    </row>
    <row r="23" spans="3:9">
      <c r="C23" t="s">
        <v>666</v>
      </c>
      <c r="D23" t="s">
        <v>667</v>
      </c>
      <c r="E23" t="s">
        <v>661</v>
      </c>
      <c r="F23" t="s">
        <v>9</v>
      </c>
      <c r="G23" t="s">
        <v>498</v>
      </c>
      <c r="H23" t="s">
        <v>10</v>
      </c>
      <c r="I23">
        <v>384</v>
      </c>
    </row>
    <row r="24" spans="3:9">
      <c r="C24" t="s">
        <v>668</v>
      </c>
      <c r="D24" t="s">
        <v>669</v>
      </c>
      <c r="E24" t="s">
        <v>661</v>
      </c>
      <c r="F24" t="s">
        <v>9</v>
      </c>
      <c r="G24" t="s">
        <v>498</v>
      </c>
      <c r="H24" t="s">
        <v>10</v>
      </c>
      <c r="I24">
        <v>730</v>
      </c>
    </row>
    <row r="25" spans="3:9">
      <c r="C25" t="s">
        <v>670</v>
      </c>
      <c r="D25" t="s">
        <v>671</v>
      </c>
      <c r="E25" t="s">
        <v>661</v>
      </c>
      <c r="F25" t="s">
        <v>9</v>
      </c>
      <c r="G25" t="s">
        <v>498</v>
      </c>
      <c r="H25" t="s">
        <v>10</v>
      </c>
      <c r="I25">
        <v>820</v>
      </c>
    </row>
    <row r="26" spans="3:9">
      <c r="C26" t="s">
        <v>672</v>
      </c>
      <c r="D26" t="s">
        <v>673</v>
      </c>
      <c r="E26" t="s">
        <v>661</v>
      </c>
      <c r="F26" t="s">
        <v>9</v>
      </c>
      <c r="G26" t="s">
        <v>498</v>
      </c>
      <c r="H26" t="s">
        <v>10</v>
      </c>
      <c r="I26">
        <v>899</v>
      </c>
    </row>
    <row r="27" spans="3:9">
      <c r="C27" t="s">
        <v>674</v>
      </c>
      <c r="D27" t="s">
        <v>675</v>
      </c>
      <c r="E27" t="s">
        <v>661</v>
      </c>
      <c r="F27" t="s">
        <v>9</v>
      </c>
      <c r="G27" t="s">
        <v>498</v>
      </c>
      <c r="H27" t="s">
        <v>10</v>
      </c>
      <c r="I27">
        <v>200</v>
      </c>
    </row>
    <row r="28" spans="3:9">
      <c r="C28" t="s">
        <v>676</v>
      </c>
      <c r="D28" t="s">
        <v>677</v>
      </c>
      <c r="E28" t="s">
        <v>661</v>
      </c>
      <c r="F28" t="s">
        <v>9</v>
      </c>
      <c r="G28" t="s">
        <v>498</v>
      </c>
      <c r="H28" t="s">
        <v>10</v>
      </c>
      <c r="I28">
        <v>196</v>
      </c>
    </row>
    <row r="29" spans="3:9">
      <c r="C29" t="s">
        <v>678</v>
      </c>
      <c r="D29" t="s">
        <v>679</v>
      </c>
      <c r="E29" t="s">
        <v>661</v>
      </c>
      <c r="F29" t="s">
        <v>9</v>
      </c>
      <c r="G29" t="s">
        <v>498</v>
      </c>
      <c r="H29" t="s">
        <v>10</v>
      </c>
      <c r="I29">
        <v>198</v>
      </c>
    </row>
    <row r="30" spans="3:9">
      <c r="C30" t="s">
        <v>680</v>
      </c>
      <c r="D30" t="s">
        <v>681</v>
      </c>
      <c r="E30" t="s">
        <v>661</v>
      </c>
      <c r="F30" t="s">
        <v>9</v>
      </c>
      <c r="G30" t="s">
        <v>498</v>
      </c>
      <c r="H30" t="s">
        <v>10</v>
      </c>
      <c r="I30">
        <v>514</v>
      </c>
    </row>
    <row r="31" spans="3:9">
      <c r="C31" t="s">
        <v>682</v>
      </c>
      <c r="D31" t="s">
        <v>683</v>
      </c>
      <c r="E31" t="s">
        <v>661</v>
      </c>
      <c r="F31" t="s">
        <v>9</v>
      </c>
      <c r="G31" t="s">
        <v>498</v>
      </c>
      <c r="H31" t="s">
        <v>10</v>
      </c>
      <c r="I31">
        <v>589</v>
      </c>
    </row>
    <row r="32" spans="3:9">
      <c r="C32" t="s">
        <v>684</v>
      </c>
      <c r="D32" t="s">
        <v>685</v>
      </c>
      <c r="E32" t="s">
        <v>661</v>
      </c>
      <c r="F32" t="s">
        <v>9</v>
      </c>
      <c r="G32" t="s">
        <v>498</v>
      </c>
      <c r="H32" t="s">
        <v>10</v>
      </c>
      <c r="I32">
        <v>674</v>
      </c>
    </row>
    <row r="33" spans="3:9">
      <c r="C33" t="s">
        <v>686</v>
      </c>
      <c r="D33" t="s">
        <v>687</v>
      </c>
      <c r="E33" t="s">
        <v>661</v>
      </c>
      <c r="F33" t="s">
        <v>9</v>
      </c>
      <c r="G33" t="s">
        <v>498</v>
      </c>
      <c r="H33" t="s">
        <v>10</v>
      </c>
      <c r="I33">
        <v>16</v>
      </c>
    </row>
    <row r="34" spans="3:9">
      <c r="C34" t="s">
        <v>688</v>
      </c>
      <c r="D34" t="s">
        <v>689</v>
      </c>
      <c r="E34" t="s">
        <v>661</v>
      </c>
      <c r="F34" t="s">
        <v>9</v>
      </c>
      <c r="G34" t="s">
        <v>498</v>
      </c>
      <c r="H34" t="s">
        <v>10</v>
      </c>
      <c r="I34">
        <v>35</v>
      </c>
    </row>
    <row r="35" spans="3:9">
      <c r="C35" t="s">
        <v>690</v>
      </c>
      <c r="D35" t="s">
        <v>691</v>
      </c>
      <c r="E35" t="s">
        <v>661</v>
      </c>
      <c r="F35" t="s">
        <v>9</v>
      </c>
      <c r="G35" t="s">
        <v>498</v>
      </c>
      <c r="H35" t="s">
        <v>10</v>
      </c>
      <c r="I35">
        <v>27</v>
      </c>
    </row>
    <row r="36" spans="3:9">
      <c r="C36" t="s">
        <v>692</v>
      </c>
      <c r="D36" t="s">
        <v>693</v>
      </c>
      <c r="E36" t="s">
        <v>661</v>
      </c>
      <c r="F36" t="s">
        <v>9</v>
      </c>
      <c r="G36" t="s">
        <v>498</v>
      </c>
      <c r="H36" t="s">
        <v>10</v>
      </c>
      <c r="I36">
        <v>317</v>
      </c>
    </row>
    <row r="37" spans="3:9">
      <c r="C37" t="s">
        <v>694</v>
      </c>
      <c r="D37" t="s">
        <v>695</v>
      </c>
      <c r="E37" t="s">
        <v>661</v>
      </c>
      <c r="F37" t="s">
        <v>9</v>
      </c>
      <c r="G37" t="s">
        <v>498</v>
      </c>
      <c r="H37" t="s">
        <v>10</v>
      </c>
      <c r="I37">
        <v>249</v>
      </c>
    </row>
    <row r="38" spans="3:9">
      <c r="C38" t="s">
        <v>696</v>
      </c>
      <c r="D38" t="s">
        <v>697</v>
      </c>
      <c r="E38" t="s">
        <v>661</v>
      </c>
      <c r="F38" t="s">
        <v>9</v>
      </c>
      <c r="G38" t="s">
        <v>498</v>
      </c>
      <c r="H38" t="s">
        <v>10</v>
      </c>
      <c r="I38">
        <v>281</v>
      </c>
    </row>
    <row r="39" spans="3:9">
      <c r="C39" t="s">
        <v>698</v>
      </c>
      <c r="D39" t="s">
        <v>699</v>
      </c>
      <c r="E39" t="s">
        <v>661</v>
      </c>
      <c r="F39" t="s">
        <v>9</v>
      </c>
      <c r="G39" t="s">
        <v>498</v>
      </c>
      <c r="H39" t="s">
        <v>10</v>
      </c>
      <c r="I39">
        <v>411</v>
      </c>
    </row>
    <row r="40" spans="3:9">
      <c r="C40" t="s">
        <v>700</v>
      </c>
      <c r="D40" t="s">
        <v>701</v>
      </c>
      <c r="E40" t="s">
        <v>661</v>
      </c>
      <c r="F40" t="s">
        <v>9</v>
      </c>
      <c r="G40" t="s">
        <v>498</v>
      </c>
      <c r="H40" t="s">
        <v>10</v>
      </c>
      <c r="I40">
        <v>556</v>
      </c>
    </row>
    <row r="41" spans="3:9">
      <c r="C41" t="s">
        <v>702</v>
      </c>
      <c r="D41" t="s">
        <v>703</v>
      </c>
      <c r="E41" t="s">
        <v>661</v>
      </c>
      <c r="F41" t="s">
        <v>9</v>
      </c>
      <c r="G41" t="s">
        <v>498</v>
      </c>
      <c r="H41" t="s">
        <v>10</v>
      </c>
      <c r="I41">
        <v>598</v>
      </c>
    </row>
    <row r="42" spans="3:9">
      <c r="C42" t="s">
        <v>704</v>
      </c>
      <c r="D42" t="s">
        <v>705</v>
      </c>
      <c r="E42" t="s">
        <v>661</v>
      </c>
      <c r="F42" t="s">
        <v>9</v>
      </c>
      <c r="G42" t="s">
        <v>498</v>
      </c>
      <c r="H42" t="s">
        <v>10</v>
      </c>
      <c r="I42">
        <v>198</v>
      </c>
    </row>
    <row r="43" spans="3:9">
      <c r="C43" t="s">
        <v>706</v>
      </c>
      <c r="D43" t="s">
        <v>707</v>
      </c>
      <c r="E43" t="s">
        <v>661</v>
      </c>
      <c r="F43" t="s">
        <v>9</v>
      </c>
      <c r="G43" t="s">
        <v>498</v>
      </c>
      <c r="H43" t="s">
        <v>10</v>
      </c>
      <c r="I43">
        <v>198</v>
      </c>
    </row>
    <row r="44" spans="3:9">
      <c r="C44" t="s">
        <v>708</v>
      </c>
      <c r="D44" t="s">
        <v>709</v>
      </c>
      <c r="E44" t="s">
        <v>661</v>
      </c>
      <c r="F44" t="s">
        <v>9</v>
      </c>
      <c r="G44" t="s">
        <v>498</v>
      </c>
      <c r="H44" t="s">
        <v>10</v>
      </c>
      <c r="I44">
        <v>193</v>
      </c>
    </row>
    <row r="45" spans="3:9">
      <c r="C45" t="s">
        <v>710</v>
      </c>
      <c r="D45" t="s">
        <v>711</v>
      </c>
      <c r="E45" t="s">
        <v>661</v>
      </c>
      <c r="F45" t="s">
        <v>9</v>
      </c>
      <c r="G45" t="s">
        <v>498</v>
      </c>
      <c r="H45" t="s">
        <v>10</v>
      </c>
      <c r="I45">
        <v>429</v>
      </c>
    </row>
    <row r="46" spans="3:9">
      <c r="C46" t="s">
        <v>712</v>
      </c>
      <c r="D46" t="s">
        <v>713</v>
      </c>
      <c r="E46" t="s">
        <v>661</v>
      </c>
      <c r="F46" t="s">
        <v>9</v>
      </c>
      <c r="G46" t="s">
        <v>498</v>
      </c>
      <c r="H46" t="s">
        <v>10</v>
      </c>
      <c r="I46">
        <v>386</v>
      </c>
    </row>
    <row r="47" spans="3:9">
      <c r="C47" t="s">
        <v>714</v>
      </c>
      <c r="D47" t="s">
        <v>715</v>
      </c>
      <c r="E47" t="s">
        <v>661</v>
      </c>
      <c r="F47" t="s">
        <v>9</v>
      </c>
      <c r="G47" t="s">
        <v>498</v>
      </c>
      <c r="H47" t="s">
        <v>10</v>
      </c>
      <c r="I47">
        <v>371</v>
      </c>
    </row>
    <row r="48" spans="3:9">
      <c r="C48" t="s">
        <v>716</v>
      </c>
      <c r="D48" t="s">
        <v>717</v>
      </c>
      <c r="E48" t="s">
        <v>661</v>
      </c>
      <c r="F48" t="s">
        <v>9</v>
      </c>
      <c r="G48" t="s">
        <v>498</v>
      </c>
      <c r="H48" t="s">
        <v>10</v>
      </c>
      <c r="I48">
        <v>113</v>
      </c>
    </row>
    <row r="49" spans="3:9">
      <c r="C49" t="s">
        <v>718</v>
      </c>
      <c r="D49" t="s">
        <v>719</v>
      </c>
      <c r="E49" t="s">
        <v>661</v>
      </c>
      <c r="F49" t="s">
        <v>9</v>
      </c>
      <c r="G49" t="s">
        <v>498</v>
      </c>
      <c r="H49" t="s">
        <v>10</v>
      </c>
      <c r="I49">
        <v>113</v>
      </c>
    </row>
    <row r="50" spans="3:9">
      <c r="C50" t="s">
        <v>720</v>
      </c>
      <c r="D50" t="s">
        <v>721</v>
      </c>
      <c r="E50" t="s">
        <v>661</v>
      </c>
      <c r="F50" t="s">
        <v>9</v>
      </c>
      <c r="G50" t="s">
        <v>498</v>
      </c>
      <c r="H50" t="s">
        <v>10</v>
      </c>
      <c r="I50">
        <v>119</v>
      </c>
    </row>
    <row r="51" spans="3:9">
      <c r="C51" t="s">
        <v>722</v>
      </c>
      <c r="D51" t="s">
        <v>723</v>
      </c>
      <c r="E51" t="s">
        <v>661</v>
      </c>
      <c r="F51" t="s">
        <v>9</v>
      </c>
      <c r="G51" t="s">
        <v>498</v>
      </c>
      <c r="H51" t="s">
        <v>10</v>
      </c>
      <c r="I51">
        <v>71</v>
      </c>
    </row>
    <row r="52" spans="3:9">
      <c r="C52" t="s">
        <v>724</v>
      </c>
      <c r="D52" t="s">
        <v>725</v>
      </c>
      <c r="E52" t="s">
        <v>661</v>
      </c>
      <c r="F52" t="s">
        <v>9</v>
      </c>
      <c r="G52" t="s">
        <v>498</v>
      </c>
      <c r="H52" t="s">
        <v>10</v>
      </c>
      <c r="I52">
        <v>74</v>
      </c>
    </row>
    <row r="53" spans="3:9">
      <c r="C53" t="s">
        <v>726</v>
      </c>
      <c r="D53" t="s">
        <v>727</v>
      </c>
      <c r="E53" t="s">
        <v>661</v>
      </c>
      <c r="F53" t="s">
        <v>9</v>
      </c>
      <c r="G53" t="s">
        <v>498</v>
      </c>
      <c r="H53" t="s">
        <v>10</v>
      </c>
      <c r="I53">
        <v>61</v>
      </c>
    </row>
    <row r="54" spans="3:9">
      <c r="C54" t="s">
        <v>728</v>
      </c>
      <c r="D54" t="s">
        <v>729</v>
      </c>
      <c r="E54" t="s">
        <v>661</v>
      </c>
      <c r="F54" t="s">
        <v>9</v>
      </c>
      <c r="G54" t="s">
        <v>498</v>
      </c>
      <c r="H54" t="s">
        <v>10</v>
      </c>
      <c r="I54">
        <v>30</v>
      </c>
    </row>
    <row r="55" spans="3:9">
      <c r="C55" t="s">
        <v>730</v>
      </c>
      <c r="D55" t="s">
        <v>731</v>
      </c>
      <c r="E55" t="s">
        <v>661</v>
      </c>
      <c r="F55" t="s">
        <v>9</v>
      </c>
      <c r="G55" t="s">
        <v>498</v>
      </c>
      <c r="H55" t="s">
        <v>10</v>
      </c>
      <c r="I55">
        <v>23</v>
      </c>
    </row>
    <row r="56" spans="3:9">
      <c r="C56" t="s">
        <v>732</v>
      </c>
      <c r="D56" t="s">
        <v>733</v>
      </c>
      <c r="E56" t="s">
        <v>661</v>
      </c>
      <c r="F56" t="s">
        <v>9</v>
      </c>
      <c r="G56" t="s">
        <v>498</v>
      </c>
      <c r="H56" t="s">
        <v>10</v>
      </c>
      <c r="I56">
        <v>11</v>
      </c>
    </row>
    <row r="57" spans="3:9">
      <c r="C57" t="s">
        <v>734</v>
      </c>
      <c r="D57" t="s">
        <v>735</v>
      </c>
      <c r="E57" t="s">
        <v>661</v>
      </c>
      <c r="F57" t="s">
        <v>9</v>
      </c>
      <c r="G57" t="s">
        <v>498</v>
      </c>
      <c r="H57" t="s">
        <v>10</v>
      </c>
      <c r="I57">
        <v>9</v>
      </c>
    </row>
    <row r="58" spans="3:9">
      <c r="C58" t="s">
        <v>736</v>
      </c>
      <c r="D58" t="s">
        <v>737</v>
      </c>
      <c r="E58" t="s">
        <v>661</v>
      </c>
      <c r="F58" t="s">
        <v>476</v>
      </c>
      <c r="G58" t="s">
        <v>498</v>
      </c>
      <c r="H58" t="s">
        <v>499</v>
      </c>
      <c r="I58">
        <v>-1.9590000000000001</v>
      </c>
    </row>
    <row r="59" spans="3:9">
      <c r="C59" t="s">
        <v>738</v>
      </c>
      <c r="D59" t="s">
        <v>739</v>
      </c>
      <c r="E59" t="s">
        <v>661</v>
      </c>
      <c r="F59" t="s">
        <v>476</v>
      </c>
      <c r="G59" t="s">
        <v>498</v>
      </c>
      <c r="H59" t="s">
        <v>499</v>
      </c>
      <c r="I59">
        <v>-3.5310000000000001</v>
      </c>
    </row>
    <row r="60" spans="3:9">
      <c r="C60" t="s">
        <v>740</v>
      </c>
      <c r="D60" t="s">
        <v>477</v>
      </c>
      <c r="E60" t="s">
        <v>661</v>
      </c>
      <c r="F60" t="s">
        <v>476</v>
      </c>
      <c r="G60" t="s">
        <v>498</v>
      </c>
      <c r="H60" t="s">
        <v>499</v>
      </c>
      <c r="I60">
        <v>-0.36099999999999999</v>
      </c>
    </row>
    <row r="61" spans="3:9">
      <c r="C61" t="s">
        <v>741</v>
      </c>
      <c r="D61" t="s">
        <v>742</v>
      </c>
      <c r="E61" t="s">
        <v>661</v>
      </c>
      <c r="F61" t="s">
        <v>514</v>
      </c>
      <c r="G61" t="s">
        <v>498</v>
      </c>
      <c r="H61" t="s">
        <v>499</v>
      </c>
      <c r="I61">
        <v>2.1669999999999998</v>
      </c>
    </row>
    <row r="62" spans="3:9">
      <c r="C62" t="s">
        <v>743</v>
      </c>
      <c r="D62" t="s">
        <v>744</v>
      </c>
      <c r="E62" t="s">
        <v>661</v>
      </c>
      <c r="F62" t="s">
        <v>514</v>
      </c>
      <c r="G62" t="s">
        <v>498</v>
      </c>
      <c r="H62" t="s">
        <v>499</v>
      </c>
      <c r="I62">
        <v>1.9490000000000001</v>
      </c>
    </row>
    <row r="63" spans="3:9">
      <c r="C63" t="s">
        <v>745</v>
      </c>
      <c r="D63" t="s">
        <v>746</v>
      </c>
      <c r="E63" t="s">
        <v>661</v>
      </c>
      <c r="F63" t="s">
        <v>514</v>
      </c>
      <c r="G63" t="s">
        <v>498</v>
      </c>
      <c r="H63" t="s">
        <v>499</v>
      </c>
      <c r="I63">
        <v>1.9219999999999999</v>
      </c>
    </row>
    <row r="64" spans="3:9">
      <c r="C64" t="s">
        <v>747</v>
      </c>
      <c r="D64" t="s">
        <v>748</v>
      </c>
      <c r="E64" t="s">
        <v>661</v>
      </c>
      <c r="F64" t="s">
        <v>476</v>
      </c>
      <c r="G64" t="s">
        <v>498</v>
      </c>
      <c r="H64" t="s">
        <v>499</v>
      </c>
      <c r="I64">
        <v>-2.0979999999999999</v>
      </c>
    </row>
    <row r="65" spans="3:9">
      <c r="C65" t="s">
        <v>749</v>
      </c>
      <c r="D65" t="s">
        <v>750</v>
      </c>
      <c r="E65" t="s">
        <v>661</v>
      </c>
      <c r="F65" t="s">
        <v>476</v>
      </c>
      <c r="G65" t="s">
        <v>498</v>
      </c>
      <c r="H65" t="s">
        <v>499</v>
      </c>
      <c r="I65">
        <v>-0.27900000000000003</v>
      </c>
    </row>
    <row r="66" spans="3:9">
      <c r="C66" t="s">
        <v>751</v>
      </c>
      <c r="D66" t="s">
        <v>752</v>
      </c>
      <c r="E66" t="s">
        <v>661</v>
      </c>
      <c r="F66" t="s">
        <v>476</v>
      </c>
      <c r="G66" t="s">
        <v>498</v>
      </c>
      <c r="H66" t="s">
        <v>499</v>
      </c>
      <c r="I66">
        <v>-1.1930000000000001</v>
      </c>
    </row>
    <row r="67" spans="3:9">
      <c r="C67" t="s">
        <v>753</v>
      </c>
      <c r="D67" t="s">
        <v>754</v>
      </c>
      <c r="E67" t="s">
        <v>8</v>
      </c>
      <c r="F67" t="s">
        <v>9</v>
      </c>
      <c r="G67" t="s">
        <v>498</v>
      </c>
      <c r="H67" t="s">
        <v>10</v>
      </c>
      <c r="I67">
        <v>0</v>
      </c>
    </row>
    <row r="68" spans="3:9">
      <c r="C68" t="s">
        <v>755</v>
      </c>
      <c r="D68" t="s">
        <v>756</v>
      </c>
      <c r="E68" t="s">
        <v>8</v>
      </c>
      <c r="F68" t="s">
        <v>9</v>
      </c>
      <c r="G68" t="s">
        <v>498</v>
      </c>
      <c r="H68" t="s">
        <v>10</v>
      </c>
      <c r="I68">
        <v>0</v>
      </c>
    </row>
    <row r="69" spans="3:9">
      <c r="C69" t="s">
        <v>757</v>
      </c>
      <c r="D69" t="s">
        <v>758</v>
      </c>
      <c r="E69" t="s">
        <v>8</v>
      </c>
      <c r="F69" t="s">
        <v>13</v>
      </c>
      <c r="G69" t="s">
        <v>498</v>
      </c>
      <c r="H69" t="s">
        <v>499</v>
      </c>
      <c r="I69">
        <v>0</v>
      </c>
    </row>
    <row r="70" spans="3:9">
      <c r="C70" t="s">
        <v>759</v>
      </c>
      <c r="D70" t="s">
        <v>760</v>
      </c>
      <c r="E70" t="s">
        <v>8</v>
      </c>
      <c r="F70" t="s">
        <v>9</v>
      </c>
      <c r="G70" t="s">
        <v>498</v>
      </c>
      <c r="H70" t="s">
        <v>10</v>
      </c>
      <c r="I70">
        <v>0</v>
      </c>
    </row>
    <row r="71" spans="3:9">
      <c r="C71" t="s">
        <v>11</v>
      </c>
      <c r="D71" t="s">
        <v>761</v>
      </c>
      <c r="E71" t="s">
        <v>8</v>
      </c>
      <c r="F71" t="s">
        <v>13</v>
      </c>
      <c r="G71" t="s">
        <v>762</v>
      </c>
      <c r="H71" t="s">
        <v>14</v>
      </c>
      <c r="I71" t="s">
        <v>14</v>
      </c>
    </row>
    <row r="72" spans="3:9">
      <c r="C72" t="s">
        <v>763</v>
      </c>
      <c r="D72" t="s">
        <v>764</v>
      </c>
      <c r="E72" t="s">
        <v>8</v>
      </c>
      <c r="F72" t="s">
        <v>9</v>
      </c>
      <c r="G72" t="s">
        <v>498</v>
      </c>
      <c r="H72" t="s">
        <v>10</v>
      </c>
      <c r="I72">
        <v>0</v>
      </c>
    </row>
    <row r="73" spans="3:9">
      <c r="C73" t="s">
        <v>765</v>
      </c>
      <c r="D73" t="s">
        <v>766</v>
      </c>
      <c r="E73" t="s">
        <v>8</v>
      </c>
      <c r="F73" t="s">
        <v>9</v>
      </c>
      <c r="G73" t="s">
        <v>498</v>
      </c>
      <c r="H73" t="s">
        <v>10</v>
      </c>
      <c r="I73">
        <v>0</v>
      </c>
    </row>
    <row r="74" spans="3:9">
      <c r="C74" t="s">
        <v>767</v>
      </c>
      <c r="D74" t="s">
        <v>768</v>
      </c>
      <c r="E74" t="s">
        <v>8</v>
      </c>
      <c r="F74" t="s">
        <v>13</v>
      </c>
      <c r="G74" t="s">
        <v>498</v>
      </c>
      <c r="H74" t="s">
        <v>499</v>
      </c>
      <c r="I74">
        <v>0</v>
      </c>
    </row>
    <row r="75" spans="3:9">
      <c r="C75" t="s">
        <v>769</v>
      </c>
      <c r="D75" t="s">
        <v>770</v>
      </c>
      <c r="E75" t="s">
        <v>8</v>
      </c>
      <c r="F75" t="s">
        <v>9</v>
      </c>
      <c r="G75" t="s">
        <v>498</v>
      </c>
      <c r="H75" t="s">
        <v>10</v>
      </c>
      <c r="I75">
        <v>0</v>
      </c>
    </row>
    <row r="76" spans="3:9">
      <c r="C76" t="s">
        <v>210</v>
      </c>
      <c r="D76" t="s">
        <v>211</v>
      </c>
      <c r="E76" t="s">
        <v>8</v>
      </c>
      <c r="F76" t="s">
        <v>9</v>
      </c>
      <c r="G76" t="s">
        <v>212</v>
      </c>
      <c r="H76" t="s">
        <v>10</v>
      </c>
      <c r="I76">
        <v>0</v>
      </c>
    </row>
    <row r="77" spans="3:9">
      <c r="C77" t="s">
        <v>0</v>
      </c>
      <c r="D77" t="s">
        <v>2</v>
      </c>
      <c r="E77" t="s">
        <v>8</v>
      </c>
      <c r="F77" t="s">
        <v>9</v>
      </c>
      <c r="G77" t="s">
        <v>23</v>
      </c>
      <c r="H77" t="s">
        <v>10</v>
      </c>
      <c r="I77">
        <v>0</v>
      </c>
    </row>
    <row r="78" spans="3:9">
      <c r="C78" t="s">
        <v>771</v>
      </c>
      <c r="D78" t="s">
        <v>772</v>
      </c>
      <c r="E78" t="s">
        <v>8</v>
      </c>
      <c r="F78" t="s">
        <v>9</v>
      </c>
      <c r="G78" t="s">
        <v>498</v>
      </c>
      <c r="H78" t="s">
        <v>10</v>
      </c>
      <c r="I78">
        <v>0</v>
      </c>
    </row>
    <row r="79" spans="3:9">
      <c r="C79" t="s">
        <v>773</v>
      </c>
      <c r="D79" t="s">
        <v>774</v>
      </c>
      <c r="E79" t="s">
        <v>8</v>
      </c>
      <c r="F79" t="s">
        <v>9</v>
      </c>
      <c r="G79" t="s">
        <v>498</v>
      </c>
      <c r="H79" t="s">
        <v>10</v>
      </c>
      <c r="I79">
        <v>0</v>
      </c>
    </row>
    <row r="80" spans="3:9">
      <c r="C80" t="s">
        <v>775</v>
      </c>
      <c r="D80" t="s">
        <v>776</v>
      </c>
      <c r="E80" t="s">
        <v>8</v>
      </c>
      <c r="F80" t="s">
        <v>9</v>
      </c>
      <c r="G80" t="s">
        <v>498</v>
      </c>
      <c r="H80" t="s">
        <v>10</v>
      </c>
      <c r="I80">
        <v>0</v>
      </c>
    </row>
    <row r="81" spans="3:9">
      <c r="C81" t="s">
        <v>777</v>
      </c>
      <c r="D81" t="s">
        <v>778</v>
      </c>
      <c r="E81" t="s">
        <v>8</v>
      </c>
      <c r="F81" t="s">
        <v>9</v>
      </c>
      <c r="G81" t="s">
        <v>498</v>
      </c>
      <c r="H81" t="s">
        <v>10</v>
      </c>
      <c r="I81">
        <v>0</v>
      </c>
    </row>
    <row r="82" spans="3:9">
      <c r="C82" t="s">
        <v>779</v>
      </c>
      <c r="D82" t="s">
        <v>780</v>
      </c>
      <c r="E82" t="s">
        <v>8</v>
      </c>
      <c r="F82" t="s">
        <v>9</v>
      </c>
      <c r="G82" t="s">
        <v>498</v>
      </c>
      <c r="H82" t="s">
        <v>10</v>
      </c>
      <c r="I82">
        <v>0</v>
      </c>
    </row>
    <row r="83" spans="3:9">
      <c r="C83" t="s">
        <v>781</v>
      </c>
      <c r="D83" t="s">
        <v>782</v>
      </c>
      <c r="E83" t="s">
        <v>8</v>
      </c>
      <c r="F83" t="s">
        <v>9</v>
      </c>
      <c r="G83" t="s">
        <v>498</v>
      </c>
      <c r="H83" t="s">
        <v>10</v>
      </c>
      <c r="I83">
        <v>0</v>
      </c>
    </row>
    <row r="84" spans="3:9">
      <c r="C84" t="s">
        <v>783</v>
      </c>
      <c r="D84" t="s">
        <v>784</v>
      </c>
      <c r="E84" t="s">
        <v>238</v>
      </c>
      <c r="F84" t="s">
        <v>9</v>
      </c>
      <c r="G84" t="s">
        <v>498</v>
      </c>
      <c r="H84" t="s">
        <v>10</v>
      </c>
      <c r="I84">
        <v>8872</v>
      </c>
    </row>
    <row r="85" spans="3:9">
      <c r="C85" t="s">
        <v>785</v>
      </c>
      <c r="D85" t="s">
        <v>786</v>
      </c>
      <c r="E85" t="s">
        <v>238</v>
      </c>
      <c r="F85" t="s">
        <v>9</v>
      </c>
      <c r="G85" t="s">
        <v>498</v>
      </c>
      <c r="H85" t="s">
        <v>10</v>
      </c>
      <c r="I85">
        <v>5136</v>
      </c>
    </row>
    <row r="86" spans="3:9">
      <c r="C86" t="s">
        <v>787</v>
      </c>
      <c r="D86" t="s">
        <v>788</v>
      </c>
      <c r="E86" t="s">
        <v>238</v>
      </c>
      <c r="F86" t="s">
        <v>9</v>
      </c>
      <c r="G86" t="s">
        <v>498</v>
      </c>
      <c r="H86" t="s">
        <v>10</v>
      </c>
      <c r="I86">
        <v>1216</v>
      </c>
    </row>
    <row r="87" spans="3:9">
      <c r="C87" t="s">
        <v>789</v>
      </c>
      <c r="D87" t="s">
        <v>790</v>
      </c>
      <c r="E87" t="s">
        <v>238</v>
      </c>
      <c r="F87" t="s">
        <v>9</v>
      </c>
      <c r="G87" t="s">
        <v>498</v>
      </c>
      <c r="H87" t="s">
        <v>10</v>
      </c>
      <c r="I87">
        <v>2520</v>
      </c>
    </row>
    <row r="88" spans="3:9">
      <c r="C88" t="s">
        <v>791</v>
      </c>
      <c r="D88" t="s">
        <v>792</v>
      </c>
      <c r="E88" t="s">
        <v>238</v>
      </c>
      <c r="F88" t="s">
        <v>9</v>
      </c>
      <c r="G88" t="s">
        <v>498</v>
      </c>
      <c r="H88" t="s">
        <v>10</v>
      </c>
      <c r="I88">
        <v>0</v>
      </c>
    </row>
    <row r="89" spans="3:9">
      <c r="C89" t="s">
        <v>793</v>
      </c>
      <c r="D89" t="s">
        <v>794</v>
      </c>
      <c r="E89" t="s">
        <v>238</v>
      </c>
      <c r="F89" t="s">
        <v>514</v>
      </c>
      <c r="G89" t="s">
        <v>498</v>
      </c>
      <c r="H89" t="s">
        <v>10</v>
      </c>
      <c r="I89">
        <v>160936458</v>
      </c>
    </row>
    <row r="90" spans="3:9">
      <c r="C90" t="s">
        <v>795</v>
      </c>
      <c r="D90" t="s">
        <v>796</v>
      </c>
      <c r="E90" t="s">
        <v>238</v>
      </c>
      <c r="F90" t="s">
        <v>476</v>
      </c>
      <c r="G90" t="s">
        <v>498</v>
      </c>
      <c r="H90" t="s">
        <v>499</v>
      </c>
      <c r="I90">
        <v>6.0000000000000001E-3</v>
      </c>
    </row>
    <row r="91" spans="3:9">
      <c r="C91" t="s">
        <v>797</v>
      </c>
      <c r="D91" t="s">
        <v>798</v>
      </c>
      <c r="E91" t="s">
        <v>238</v>
      </c>
      <c r="F91" t="s">
        <v>9</v>
      </c>
      <c r="G91" t="s">
        <v>498</v>
      </c>
      <c r="H91" t="s">
        <v>14</v>
      </c>
      <c r="I91" t="s">
        <v>14</v>
      </c>
    </row>
    <row r="92" spans="3:9">
      <c r="C92" t="s">
        <v>799</v>
      </c>
      <c r="D92" t="s">
        <v>800</v>
      </c>
      <c r="E92" t="s">
        <v>238</v>
      </c>
      <c r="F92" t="s">
        <v>9</v>
      </c>
      <c r="G92" t="s">
        <v>498</v>
      </c>
      <c r="H92" t="s">
        <v>14</v>
      </c>
      <c r="I92" t="s">
        <v>14</v>
      </c>
    </row>
    <row r="93" spans="3:9">
      <c r="C93" t="s">
        <v>801</v>
      </c>
      <c r="D93" t="s">
        <v>802</v>
      </c>
      <c r="E93" t="s">
        <v>238</v>
      </c>
      <c r="F93" t="s">
        <v>9</v>
      </c>
      <c r="G93" t="s">
        <v>498</v>
      </c>
      <c r="H93" t="s">
        <v>14</v>
      </c>
      <c r="I93" t="s">
        <v>14</v>
      </c>
    </row>
    <row r="94" spans="3:9">
      <c r="C94" t="s">
        <v>803</v>
      </c>
      <c r="D94" t="s">
        <v>804</v>
      </c>
      <c r="E94" t="s">
        <v>238</v>
      </c>
      <c r="F94" t="s">
        <v>9</v>
      </c>
      <c r="G94" t="s">
        <v>498</v>
      </c>
      <c r="H94" t="s">
        <v>10</v>
      </c>
      <c r="I94">
        <v>169</v>
      </c>
    </row>
    <row r="95" spans="3:9">
      <c r="C95" t="s">
        <v>805</v>
      </c>
      <c r="D95" t="s">
        <v>806</v>
      </c>
      <c r="E95" t="s">
        <v>238</v>
      </c>
      <c r="F95" t="s">
        <v>9</v>
      </c>
      <c r="G95" t="s">
        <v>498</v>
      </c>
      <c r="H95" t="s">
        <v>10</v>
      </c>
      <c r="I95">
        <v>164</v>
      </c>
    </row>
    <row r="96" spans="3:9">
      <c r="C96" t="s">
        <v>807</v>
      </c>
      <c r="D96" t="s">
        <v>808</v>
      </c>
      <c r="E96" t="s">
        <v>238</v>
      </c>
      <c r="F96" t="s">
        <v>9</v>
      </c>
      <c r="G96" t="s">
        <v>498</v>
      </c>
      <c r="H96" t="s">
        <v>10</v>
      </c>
      <c r="I96">
        <v>-5</v>
      </c>
    </row>
    <row r="97" spans="3:9">
      <c r="C97" t="s">
        <v>809</v>
      </c>
      <c r="D97" t="s">
        <v>810</v>
      </c>
      <c r="E97" t="s">
        <v>238</v>
      </c>
      <c r="F97" t="s">
        <v>9</v>
      </c>
      <c r="G97" t="s">
        <v>498</v>
      </c>
      <c r="H97" t="s">
        <v>10</v>
      </c>
      <c r="I97">
        <v>199</v>
      </c>
    </row>
    <row r="98" spans="3:9">
      <c r="C98" t="s">
        <v>811</v>
      </c>
      <c r="D98" t="s">
        <v>812</v>
      </c>
      <c r="E98" t="s">
        <v>238</v>
      </c>
      <c r="F98" t="s">
        <v>9</v>
      </c>
      <c r="G98" t="s">
        <v>498</v>
      </c>
      <c r="H98" t="s">
        <v>10</v>
      </c>
      <c r="I98">
        <v>194</v>
      </c>
    </row>
    <row r="99" spans="3:9">
      <c r="C99" t="s">
        <v>813</v>
      </c>
      <c r="D99" t="s">
        <v>814</v>
      </c>
      <c r="E99" t="s">
        <v>238</v>
      </c>
      <c r="F99" t="s">
        <v>9</v>
      </c>
      <c r="G99" t="s">
        <v>498</v>
      </c>
      <c r="H99" t="s">
        <v>10</v>
      </c>
      <c r="I99">
        <v>-6</v>
      </c>
    </row>
    <row r="100" spans="3:9">
      <c r="C100" t="s">
        <v>815</v>
      </c>
      <c r="D100" t="s">
        <v>816</v>
      </c>
      <c r="E100" t="s">
        <v>238</v>
      </c>
      <c r="F100" t="s">
        <v>9</v>
      </c>
      <c r="G100" t="s">
        <v>498</v>
      </c>
      <c r="H100" t="s">
        <v>10</v>
      </c>
      <c r="I100">
        <v>404</v>
      </c>
    </row>
    <row r="101" spans="3:9">
      <c r="C101" t="s">
        <v>817</v>
      </c>
      <c r="D101" t="s">
        <v>818</v>
      </c>
      <c r="E101" t="s">
        <v>238</v>
      </c>
      <c r="F101" t="s">
        <v>9</v>
      </c>
      <c r="G101" t="s">
        <v>498</v>
      </c>
      <c r="H101" t="s">
        <v>10</v>
      </c>
      <c r="I101">
        <v>385</v>
      </c>
    </row>
    <row r="102" spans="3:9">
      <c r="C102" t="s">
        <v>819</v>
      </c>
      <c r="D102" t="s">
        <v>820</v>
      </c>
      <c r="E102" t="s">
        <v>238</v>
      </c>
      <c r="F102" t="s">
        <v>9</v>
      </c>
      <c r="G102" t="s">
        <v>498</v>
      </c>
      <c r="H102" t="s">
        <v>10</v>
      </c>
      <c r="I102">
        <v>-19</v>
      </c>
    </row>
    <row r="103" spans="3:9">
      <c r="C103" t="s">
        <v>373</v>
      </c>
      <c r="D103" t="s">
        <v>374</v>
      </c>
      <c r="E103" t="s">
        <v>17</v>
      </c>
      <c r="F103" t="s">
        <v>18</v>
      </c>
      <c r="G103" t="s">
        <v>498</v>
      </c>
      <c r="H103" t="s">
        <v>19</v>
      </c>
      <c r="I103">
        <v>200067452</v>
      </c>
    </row>
    <row r="104" spans="3:9">
      <c r="C104" t="s">
        <v>382</v>
      </c>
      <c r="D104" t="s">
        <v>393</v>
      </c>
      <c r="E104" t="s">
        <v>17</v>
      </c>
      <c r="F104" t="s">
        <v>9</v>
      </c>
      <c r="G104" t="s">
        <v>498</v>
      </c>
      <c r="H104" t="s">
        <v>19</v>
      </c>
      <c r="I104">
        <v>0</v>
      </c>
    </row>
    <row r="105" spans="3:9">
      <c r="C105" t="s">
        <v>383</v>
      </c>
      <c r="D105" t="s">
        <v>398</v>
      </c>
      <c r="E105" t="s">
        <v>17</v>
      </c>
      <c r="F105" t="s">
        <v>9</v>
      </c>
      <c r="G105" t="s">
        <v>498</v>
      </c>
      <c r="H105" t="s">
        <v>19</v>
      </c>
      <c r="I105">
        <v>0</v>
      </c>
    </row>
    <row r="106" spans="3:9">
      <c r="C106" t="s">
        <v>384</v>
      </c>
      <c r="D106" t="s">
        <v>399</v>
      </c>
      <c r="E106" t="s">
        <v>17</v>
      </c>
      <c r="F106" t="s">
        <v>9</v>
      </c>
      <c r="G106" t="s">
        <v>498</v>
      </c>
      <c r="H106" t="s">
        <v>19</v>
      </c>
      <c r="I106">
        <v>0</v>
      </c>
    </row>
    <row r="107" spans="3:9">
      <c r="C107" t="s">
        <v>385</v>
      </c>
      <c r="D107" t="s">
        <v>400</v>
      </c>
      <c r="E107" t="s">
        <v>17</v>
      </c>
      <c r="F107" t="s">
        <v>9</v>
      </c>
      <c r="G107" t="s">
        <v>498</v>
      </c>
      <c r="H107" t="s">
        <v>19</v>
      </c>
      <c r="I107">
        <v>0</v>
      </c>
    </row>
    <row r="108" spans="3:9">
      <c r="C108" t="s">
        <v>386</v>
      </c>
      <c r="D108" t="s">
        <v>401</v>
      </c>
      <c r="E108" t="s">
        <v>17</v>
      </c>
      <c r="F108" t="s">
        <v>9</v>
      </c>
      <c r="G108" t="s">
        <v>498</v>
      </c>
      <c r="H108" t="s">
        <v>19</v>
      </c>
      <c r="I108">
        <v>0</v>
      </c>
    </row>
    <row r="109" spans="3:9">
      <c r="C109" t="s">
        <v>15</v>
      </c>
      <c r="D109" t="s">
        <v>16</v>
      </c>
      <c r="E109" t="s">
        <v>17</v>
      </c>
      <c r="F109" t="s">
        <v>18</v>
      </c>
      <c r="G109" t="s">
        <v>26</v>
      </c>
      <c r="H109" t="s">
        <v>19</v>
      </c>
      <c r="I109">
        <v>200067452</v>
      </c>
    </row>
    <row r="110" spans="3:9">
      <c r="C110" t="s">
        <v>357</v>
      </c>
      <c r="D110" t="s">
        <v>358</v>
      </c>
      <c r="E110" t="s">
        <v>17</v>
      </c>
      <c r="F110" t="s">
        <v>9</v>
      </c>
      <c r="G110" t="s">
        <v>498</v>
      </c>
      <c r="H110" t="s">
        <v>19</v>
      </c>
      <c r="I110">
        <v>0</v>
      </c>
    </row>
    <row r="111" spans="3:9">
      <c r="C111" t="s">
        <v>360</v>
      </c>
      <c r="D111" t="s">
        <v>361</v>
      </c>
      <c r="E111" t="s">
        <v>17</v>
      </c>
      <c r="F111" t="s">
        <v>9</v>
      </c>
      <c r="G111" t="s">
        <v>498</v>
      </c>
      <c r="H111" t="s">
        <v>19</v>
      </c>
      <c r="I111">
        <v>0</v>
      </c>
    </row>
    <row r="112" spans="3:9">
      <c r="C112" t="s">
        <v>363</v>
      </c>
      <c r="D112" t="s">
        <v>364</v>
      </c>
      <c r="E112" t="s">
        <v>17</v>
      </c>
      <c r="F112" t="s">
        <v>9</v>
      </c>
      <c r="G112" t="s">
        <v>498</v>
      </c>
      <c r="H112" t="s">
        <v>19</v>
      </c>
      <c r="I112">
        <v>0</v>
      </c>
    </row>
    <row r="113" spans="3:9">
      <c r="C113" t="s">
        <v>366</v>
      </c>
      <c r="D113" t="s">
        <v>367</v>
      </c>
      <c r="E113" t="s">
        <v>17</v>
      </c>
      <c r="F113" t="s">
        <v>9</v>
      </c>
      <c r="G113" t="s">
        <v>498</v>
      </c>
      <c r="H113" t="s">
        <v>19</v>
      </c>
      <c r="I113">
        <v>0</v>
      </c>
    </row>
    <row r="114" spans="3:9">
      <c r="C114" t="s">
        <v>369</v>
      </c>
      <c r="D114" t="s">
        <v>368</v>
      </c>
      <c r="E114" t="s">
        <v>17</v>
      </c>
      <c r="F114" t="s">
        <v>9</v>
      </c>
      <c r="G114" t="s">
        <v>498</v>
      </c>
      <c r="H114" t="s">
        <v>19</v>
      </c>
      <c r="I114">
        <v>0</v>
      </c>
    </row>
    <row r="115" spans="3:9">
      <c r="C115" t="s">
        <v>451</v>
      </c>
      <c r="D115" t="s">
        <v>463</v>
      </c>
      <c r="E115" t="s">
        <v>17</v>
      </c>
      <c r="F115" t="s">
        <v>9</v>
      </c>
      <c r="G115" t="s">
        <v>498</v>
      </c>
      <c r="H115" t="s">
        <v>19</v>
      </c>
      <c r="I115">
        <v>139000</v>
      </c>
    </row>
    <row r="116" spans="3:9">
      <c r="C116" t="s">
        <v>452</v>
      </c>
      <c r="D116" t="s">
        <v>464</v>
      </c>
      <c r="E116" t="s">
        <v>17</v>
      </c>
      <c r="F116" t="s">
        <v>9</v>
      </c>
      <c r="G116" t="s">
        <v>498</v>
      </c>
      <c r="H116" t="s">
        <v>19</v>
      </c>
      <c r="I116">
        <v>144000</v>
      </c>
    </row>
    <row r="117" spans="3:9">
      <c r="C117" t="s">
        <v>453</v>
      </c>
      <c r="D117" t="s">
        <v>477</v>
      </c>
      <c r="E117" t="s">
        <v>17</v>
      </c>
      <c r="F117" t="s">
        <v>476</v>
      </c>
      <c r="G117" t="s">
        <v>498</v>
      </c>
      <c r="H117" t="s">
        <v>19</v>
      </c>
      <c r="I117">
        <v>0.70899999999999996</v>
      </c>
    </row>
    <row r="118" spans="3:9">
      <c r="C118" t="s">
        <v>454</v>
      </c>
      <c r="D118" t="s">
        <v>465</v>
      </c>
      <c r="E118" t="s">
        <v>17</v>
      </c>
      <c r="F118" t="s">
        <v>9</v>
      </c>
      <c r="G118" t="s">
        <v>498</v>
      </c>
      <c r="H118" t="s">
        <v>19</v>
      </c>
      <c r="I118">
        <v>145000</v>
      </c>
    </row>
    <row r="119" spans="3:9">
      <c r="C119" t="s">
        <v>455</v>
      </c>
      <c r="D119" t="s">
        <v>479</v>
      </c>
      <c r="E119" t="s">
        <v>17</v>
      </c>
      <c r="F119" t="s">
        <v>476</v>
      </c>
      <c r="G119" t="s">
        <v>498</v>
      </c>
      <c r="H119" t="s">
        <v>19</v>
      </c>
      <c r="I119">
        <v>0.34699999999999998</v>
      </c>
    </row>
    <row r="120" spans="3:9">
      <c r="C120" t="s">
        <v>456</v>
      </c>
      <c r="D120" t="s">
        <v>821</v>
      </c>
      <c r="E120" t="s">
        <v>17</v>
      </c>
      <c r="F120" t="s">
        <v>476</v>
      </c>
      <c r="G120" t="s">
        <v>498</v>
      </c>
      <c r="H120" t="s">
        <v>19</v>
      </c>
      <c r="I120">
        <v>0.60599999999999998</v>
      </c>
    </row>
    <row r="121" spans="3:9">
      <c r="C121" t="s">
        <v>457</v>
      </c>
      <c r="D121" t="s">
        <v>466</v>
      </c>
      <c r="E121" t="s">
        <v>17</v>
      </c>
      <c r="F121" t="s">
        <v>9</v>
      </c>
      <c r="G121" t="s">
        <v>498</v>
      </c>
      <c r="H121" t="s">
        <v>19</v>
      </c>
      <c r="I121">
        <v>151000</v>
      </c>
    </row>
    <row r="122" spans="3:9">
      <c r="C122" t="s">
        <v>458</v>
      </c>
      <c r="D122" t="s">
        <v>822</v>
      </c>
      <c r="E122" t="s">
        <v>17</v>
      </c>
      <c r="F122" t="s">
        <v>476</v>
      </c>
      <c r="G122" t="s">
        <v>498</v>
      </c>
      <c r="H122" t="s">
        <v>19</v>
      </c>
      <c r="I122">
        <v>0.40600000000000003</v>
      </c>
    </row>
    <row r="123" spans="3:9">
      <c r="C123" t="s">
        <v>459</v>
      </c>
      <c r="D123" t="s">
        <v>467</v>
      </c>
      <c r="E123" t="s">
        <v>17</v>
      </c>
      <c r="F123" t="s">
        <v>9</v>
      </c>
      <c r="G123" t="s">
        <v>498</v>
      </c>
      <c r="H123" t="s">
        <v>19</v>
      </c>
      <c r="I123">
        <v>156000</v>
      </c>
    </row>
    <row r="124" spans="3:9">
      <c r="C124" t="s">
        <v>460</v>
      </c>
      <c r="D124" t="s">
        <v>823</v>
      </c>
      <c r="E124" t="s">
        <v>17</v>
      </c>
      <c r="F124" t="s">
        <v>476</v>
      </c>
      <c r="G124" t="s">
        <v>498</v>
      </c>
      <c r="H124" t="s">
        <v>19</v>
      </c>
      <c r="I124">
        <v>0.32600000000000001</v>
      </c>
    </row>
    <row r="125" spans="3:9">
      <c r="C125" t="s">
        <v>461</v>
      </c>
      <c r="D125" t="s">
        <v>468</v>
      </c>
      <c r="E125" t="s">
        <v>17</v>
      </c>
      <c r="F125" t="s">
        <v>9</v>
      </c>
      <c r="G125" t="s">
        <v>498</v>
      </c>
      <c r="H125" t="s">
        <v>19</v>
      </c>
      <c r="I125">
        <v>160000</v>
      </c>
    </row>
    <row r="126" spans="3:9">
      <c r="C126" t="s">
        <v>462</v>
      </c>
      <c r="D126" t="s">
        <v>824</v>
      </c>
      <c r="E126" t="s">
        <v>17</v>
      </c>
      <c r="F126" t="s">
        <v>476</v>
      </c>
      <c r="G126" t="s">
        <v>498</v>
      </c>
      <c r="H126" t="s">
        <v>19</v>
      </c>
      <c r="I126">
        <v>0.253</v>
      </c>
    </row>
    <row r="127" spans="3:9">
      <c r="C127" t="s">
        <v>409</v>
      </c>
      <c r="D127" t="s">
        <v>410</v>
      </c>
      <c r="E127" t="s">
        <v>17</v>
      </c>
      <c r="F127" t="s">
        <v>9</v>
      </c>
      <c r="G127" t="s">
        <v>498</v>
      </c>
      <c r="H127" t="s">
        <v>19</v>
      </c>
      <c r="I127">
        <v>4954000</v>
      </c>
    </row>
    <row r="128" spans="3:9">
      <c r="C128" t="s">
        <v>411</v>
      </c>
      <c r="D128" t="s">
        <v>418</v>
      </c>
      <c r="E128" t="s">
        <v>17</v>
      </c>
      <c r="F128" t="s">
        <v>9</v>
      </c>
      <c r="G128" t="s">
        <v>498</v>
      </c>
      <c r="H128" t="s">
        <v>19</v>
      </c>
      <c r="I128">
        <v>5026000</v>
      </c>
    </row>
    <row r="129" spans="3:9">
      <c r="C129" t="s">
        <v>412</v>
      </c>
      <c r="D129" t="s">
        <v>416</v>
      </c>
      <c r="E129" t="s">
        <v>17</v>
      </c>
      <c r="F129" t="s">
        <v>9</v>
      </c>
      <c r="G129" t="s">
        <v>498</v>
      </c>
      <c r="H129" t="s">
        <v>19</v>
      </c>
      <c r="I129">
        <v>5053000</v>
      </c>
    </row>
    <row r="130" spans="3:9">
      <c r="C130" t="s">
        <v>413</v>
      </c>
      <c r="D130" t="s">
        <v>417</v>
      </c>
      <c r="E130" t="s">
        <v>17</v>
      </c>
      <c r="F130" t="s">
        <v>9</v>
      </c>
      <c r="G130" t="s">
        <v>498</v>
      </c>
      <c r="H130" t="s">
        <v>19</v>
      </c>
      <c r="I130">
        <v>5166000</v>
      </c>
    </row>
    <row r="131" spans="3:9">
      <c r="C131" t="s">
        <v>414</v>
      </c>
      <c r="D131" t="s">
        <v>415</v>
      </c>
      <c r="E131" t="s">
        <v>17</v>
      </c>
      <c r="F131" t="s">
        <v>9</v>
      </c>
      <c r="G131" t="s">
        <v>498</v>
      </c>
      <c r="H131" t="s">
        <v>19</v>
      </c>
      <c r="I131">
        <v>5259000</v>
      </c>
    </row>
    <row r="132" spans="3:9">
      <c r="C132" t="s">
        <v>21</v>
      </c>
      <c r="D132" t="s">
        <v>20</v>
      </c>
      <c r="E132" t="s">
        <v>17</v>
      </c>
      <c r="F132" t="s">
        <v>9</v>
      </c>
      <c r="G132" t="s">
        <v>25</v>
      </c>
      <c r="H132" t="s">
        <v>19</v>
      </c>
      <c r="I132">
        <v>5328000</v>
      </c>
    </row>
    <row r="133" spans="3:9">
      <c r="C133" t="s">
        <v>425</v>
      </c>
      <c r="D133" t="s">
        <v>426</v>
      </c>
      <c r="E133" t="s">
        <v>17</v>
      </c>
      <c r="F133" t="s">
        <v>9</v>
      </c>
      <c r="G133" t="s">
        <v>498</v>
      </c>
      <c r="H133" t="s">
        <v>19</v>
      </c>
      <c r="I133">
        <v>139279</v>
      </c>
    </row>
    <row r="134" spans="3:9">
      <c r="C134" t="s">
        <v>429</v>
      </c>
      <c r="D134" t="s">
        <v>825</v>
      </c>
      <c r="E134" t="s">
        <v>17</v>
      </c>
      <c r="F134" t="s">
        <v>9</v>
      </c>
      <c r="G134" t="s">
        <v>498</v>
      </c>
      <c r="H134" t="s">
        <v>19</v>
      </c>
      <c r="I134">
        <v>140698</v>
      </c>
    </row>
    <row r="135" spans="3:9">
      <c r="C135" t="s">
        <v>430</v>
      </c>
      <c r="D135" t="s">
        <v>826</v>
      </c>
      <c r="E135" t="s">
        <v>17</v>
      </c>
      <c r="F135" t="s">
        <v>9</v>
      </c>
      <c r="G135" t="s">
        <v>498</v>
      </c>
      <c r="H135" t="s">
        <v>19</v>
      </c>
      <c r="I135">
        <v>140022</v>
      </c>
    </row>
    <row r="136" spans="3:9">
      <c r="C136" t="s">
        <v>436</v>
      </c>
      <c r="D136" t="s">
        <v>437</v>
      </c>
      <c r="E136" t="s">
        <v>17</v>
      </c>
      <c r="F136" t="s">
        <v>13</v>
      </c>
      <c r="G136" t="s">
        <v>498</v>
      </c>
      <c r="H136" t="s">
        <v>19</v>
      </c>
      <c r="I136">
        <v>7.0000000000000001E-3</v>
      </c>
    </row>
    <row r="137" spans="3:9">
      <c r="C137" t="s">
        <v>440</v>
      </c>
      <c r="D137" t="s">
        <v>443</v>
      </c>
      <c r="E137" t="s">
        <v>17</v>
      </c>
      <c r="F137" t="s">
        <v>13</v>
      </c>
      <c r="G137" t="s">
        <v>498</v>
      </c>
      <c r="H137" t="s">
        <v>19</v>
      </c>
      <c r="I137">
        <v>2E-3</v>
      </c>
    </row>
    <row r="138" spans="3:9">
      <c r="C138" t="s">
        <v>441</v>
      </c>
      <c r="D138" t="s">
        <v>827</v>
      </c>
      <c r="E138" t="s">
        <v>17</v>
      </c>
      <c r="F138" t="s">
        <v>13</v>
      </c>
      <c r="G138" t="s">
        <v>498</v>
      </c>
      <c r="H138" t="s">
        <v>19</v>
      </c>
      <c r="I138">
        <v>-2E-3</v>
      </c>
    </row>
    <row r="139" spans="3:9">
      <c r="C139" t="s">
        <v>442</v>
      </c>
      <c r="D139" t="s">
        <v>448</v>
      </c>
      <c r="E139" t="s">
        <v>17</v>
      </c>
      <c r="F139" t="s">
        <v>9</v>
      </c>
      <c r="G139" t="s">
        <v>498</v>
      </c>
      <c r="H139" t="s">
        <v>19</v>
      </c>
      <c r="I139">
        <v>140014</v>
      </c>
    </row>
    <row r="140" spans="3:9">
      <c r="C140" t="s">
        <v>828</v>
      </c>
      <c r="D140" t="s">
        <v>829</v>
      </c>
      <c r="E140" t="s">
        <v>17</v>
      </c>
      <c r="F140" t="s">
        <v>9</v>
      </c>
      <c r="G140" t="s">
        <v>498</v>
      </c>
      <c r="H140" t="s">
        <v>10</v>
      </c>
      <c r="I140">
        <v>11</v>
      </c>
    </row>
    <row r="141" spans="3:9">
      <c r="C141" t="s">
        <v>830</v>
      </c>
      <c r="D141" t="s">
        <v>831</v>
      </c>
      <c r="E141" t="s">
        <v>17</v>
      </c>
      <c r="F141" t="s">
        <v>9</v>
      </c>
      <c r="G141" t="s">
        <v>498</v>
      </c>
      <c r="H141" t="s">
        <v>10</v>
      </c>
      <c r="I141">
        <v>5</v>
      </c>
    </row>
    <row r="142" spans="3:9">
      <c r="C142" t="s">
        <v>832</v>
      </c>
      <c r="D142" t="s">
        <v>833</v>
      </c>
      <c r="E142" t="s">
        <v>17</v>
      </c>
      <c r="F142" t="s">
        <v>9</v>
      </c>
      <c r="G142" t="s">
        <v>498</v>
      </c>
      <c r="H142" t="s">
        <v>10</v>
      </c>
      <c r="I142">
        <v>6</v>
      </c>
    </row>
    <row r="143" spans="3:9">
      <c r="C143" t="s">
        <v>834</v>
      </c>
      <c r="D143" t="s">
        <v>835</v>
      </c>
      <c r="E143" t="s">
        <v>17</v>
      </c>
      <c r="F143" t="s">
        <v>9</v>
      </c>
      <c r="G143" t="s">
        <v>498</v>
      </c>
      <c r="H143" t="s">
        <v>10</v>
      </c>
      <c r="I143">
        <v>8</v>
      </c>
    </row>
    <row r="144" spans="3:9">
      <c r="C144" t="s">
        <v>836</v>
      </c>
      <c r="D144" t="s">
        <v>837</v>
      </c>
      <c r="E144" t="s">
        <v>17</v>
      </c>
      <c r="F144" t="s">
        <v>9</v>
      </c>
      <c r="G144" t="s">
        <v>498</v>
      </c>
      <c r="H144" t="s">
        <v>10</v>
      </c>
      <c r="I144">
        <v>5</v>
      </c>
    </row>
    <row r="145" spans="3:9">
      <c r="C145" t="s">
        <v>838</v>
      </c>
      <c r="D145" t="s">
        <v>839</v>
      </c>
      <c r="E145" t="s">
        <v>17</v>
      </c>
      <c r="F145" t="s">
        <v>9</v>
      </c>
      <c r="G145" t="s">
        <v>498</v>
      </c>
      <c r="H145" t="s">
        <v>10</v>
      </c>
      <c r="I145">
        <v>3</v>
      </c>
    </row>
    <row r="146" spans="3:9">
      <c r="C146" t="s">
        <v>840</v>
      </c>
      <c r="D146" t="s">
        <v>841</v>
      </c>
      <c r="E146" t="s">
        <v>17</v>
      </c>
      <c r="F146" t="s">
        <v>13</v>
      </c>
      <c r="G146" t="s">
        <v>498</v>
      </c>
      <c r="H146" t="s">
        <v>499</v>
      </c>
      <c r="I146">
        <v>0.72699999999999998</v>
      </c>
    </row>
    <row r="147" spans="3:9">
      <c r="C147" t="s">
        <v>842</v>
      </c>
      <c r="D147" t="s">
        <v>843</v>
      </c>
      <c r="E147" t="s">
        <v>17</v>
      </c>
      <c r="F147" t="s">
        <v>13</v>
      </c>
      <c r="G147" t="s">
        <v>498</v>
      </c>
      <c r="H147" t="s">
        <v>499</v>
      </c>
      <c r="I147" t="s">
        <v>6557</v>
      </c>
    </row>
    <row r="148" spans="3:9">
      <c r="C148" t="s">
        <v>844</v>
      </c>
      <c r="D148" t="s">
        <v>845</v>
      </c>
      <c r="E148" t="s">
        <v>17</v>
      </c>
      <c r="F148" t="s">
        <v>13</v>
      </c>
      <c r="G148" t="s">
        <v>498</v>
      </c>
      <c r="H148" t="s">
        <v>499</v>
      </c>
      <c r="I148" t="s">
        <v>6557</v>
      </c>
    </row>
    <row r="149" spans="3:9">
      <c r="C149" t="s">
        <v>846</v>
      </c>
      <c r="D149" t="s">
        <v>847</v>
      </c>
      <c r="E149" t="s">
        <v>17</v>
      </c>
      <c r="F149" t="s">
        <v>9</v>
      </c>
      <c r="G149" t="s">
        <v>498</v>
      </c>
      <c r="H149" t="s">
        <v>10</v>
      </c>
      <c r="I149">
        <v>5</v>
      </c>
    </row>
    <row r="150" spans="3:9">
      <c r="C150" t="s">
        <v>848</v>
      </c>
      <c r="D150" t="s">
        <v>849</v>
      </c>
      <c r="E150" t="s">
        <v>17</v>
      </c>
      <c r="F150" t="s">
        <v>9</v>
      </c>
      <c r="G150" t="s">
        <v>498</v>
      </c>
      <c r="H150" t="s">
        <v>10</v>
      </c>
      <c r="I150">
        <v>1</v>
      </c>
    </row>
    <row r="151" spans="3:9">
      <c r="C151" t="s">
        <v>850</v>
      </c>
      <c r="D151" t="s">
        <v>851</v>
      </c>
      <c r="E151" t="s">
        <v>17</v>
      </c>
      <c r="F151" t="s">
        <v>9</v>
      </c>
      <c r="G151" t="s">
        <v>498</v>
      </c>
      <c r="H151" t="s">
        <v>10</v>
      </c>
      <c r="I151">
        <v>3</v>
      </c>
    </row>
    <row r="152" spans="3:9">
      <c r="C152" t="s">
        <v>852</v>
      </c>
      <c r="D152" t="s">
        <v>853</v>
      </c>
      <c r="E152" t="s">
        <v>17</v>
      </c>
      <c r="F152" t="s">
        <v>9</v>
      </c>
      <c r="G152" t="s">
        <v>498</v>
      </c>
      <c r="H152" t="s">
        <v>10</v>
      </c>
      <c r="I152">
        <v>5</v>
      </c>
    </row>
    <row r="153" spans="3:9">
      <c r="C153" t="s">
        <v>854</v>
      </c>
      <c r="D153" t="s">
        <v>855</v>
      </c>
      <c r="E153" t="s">
        <v>17</v>
      </c>
      <c r="F153" t="s">
        <v>9</v>
      </c>
      <c r="G153" t="s">
        <v>498</v>
      </c>
      <c r="H153" t="s">
        <v>10</v>
      </c>
      <c r="I153">
        <v>8</v>
      </c>
    </row>
    <row r="154" spans="3:9">
      <c r="C154" t="s">
        <v>856</v>
      </c>
      <c r="D154" t="s">
        <v>857</v>
      </c>
      <c r="E154" t="s">
        <v>17</v>
      </c>
      <c r="F154" t="s">
        <v>9</v>
      </c>
      <c r="G154" t="s">
        <v>498</v>
      </c>
      <c r="H154" t="s">
        <v>10</v>
      </c>
      <c r="I154">
        <v>3</v>
      </c>
    </row>
    <row r="155" spans="3:9">
      <c r="C155" t="s">
        <v>858</v>
      </c>
      <c r="D155" t="s">
        <v>859</v>
      </c>
      <c r="E155" t="s">
        <v>17</v>
      </c>
      <c r="F155" t="s">
        <v>9</v>
      </c>
      <c r="G155" t="s">
        <v>498</v>
      </c>
      <c r="H155" t="s">
        <v>10</v>
      </c>
      <c r="I155">
        <v>0</v>
      </c>
    </row>
    <row r="156" spans="3:9">
      <c r="C156" t="s">
        <v>860</v>
      </c>
      <c r="D156" t="s">
        <v>861</v>
      </c>
      <c r="E156" t="s">
        <v>17</v>
      </c>
      <c r="F156" t="s">
        <v>9</v>
      </c>
      <c r="G156" t="s">
        <v>498</v>
      </c>
      <c r="H156" t="s">
        <v>10</v>
      </c>
      <c r="I156">
        <v>0</v>
      </c>
    </row>
    <row r="157" spans="3:9">
      <c r="C157" t="s">
        <v>862</v>
      </c>
      <c r="D157" t="s">
        <v>863</v>
      </c>
      <c r="E157" t="s">
        <v>17</v>
      </c>
      <c r="F157" t="s">
        <v>9</v>
      </c>
      <c r="G157" t="s">
        <v>498</v>
      </c>
      <c r="H157" t="s">
        <v>10</v>
      </c>
      <c r="I157">
        <v>0</v>
      </c>
    </row>
    <row r="158" spans="3:9">
      <c r="C158" t="s">
        <v>864</v>
      </c>
      <c r="D158" t="s">
        <v>865</v>
      </c>
      <c r="E158" t="s">
        <v>17</v>
      </c>
      <c r="F158" t="s">
        <v>9</v>
      </c>
      <c r="G158" t="s">
        <v>498</v>
      </c>
      <c r="H158" t="s">
        <v>10</v>
      </c>
      <c r="I158">
        <v>0</v>
      </c>
    </row>
    <row r="159" spans="3:9">
      <c r="C159" t="s">
        <v>866</v>
      </c>
      <c r="D159" t="s">
        <v>867</v>
      </c>
      <c r="E159" t="s">
        <v>17</v>
      </c>
      <c r="F159" t="s">
        <v>9</v>
      </c>
      <c r="G159" t="s">
        <v>498</v>
      </c>
      <c r="H159" t="s">
        <v>10</v>
      </c>
      <c r="I159">
        <v>3393</v>
      </c>
    </row>
    <row r="160" spans="3:9">
      <c r="C160" t="s">
        <v>496</v>
      </c>
      <c r="D160" t="s">
        <v>497</v>
      </c>
      <c r="E160" t="s">
        <v>17</v>
      </c>
      <c r="F160" t="s">
        <v>476</v>
      </c>
      <c r="G160" t="s">
        <v>498</v>
      </c>
      <c r="H160" t="s">
        <v>499</v>
      </c>
      <c r="I160">
        <v>0.41099999999999998</v>
      </c>
    </row>
    <row r="161" spans="3:9">
      <c r="C161" t="s">
        <v>500</v>
      </c>
      <c r="D161" t="s">
        <v>501</v>
      </c>
      <c r="E161" t="s">
        <v>17</v>
      </c>
      <c r="F161" t="s">
        <v>476</v>
      </c>
      <c r="G161" t="s">
        <v>498</v>
      </c>
      <c r="H161" t="s">
        <v>499</v>
      </c>
      <c r="I161">
        <v>0.39500000000000002</v>
      </c>
    </row>
    <row r="162" spans="3:9">
      <c r="C162" t="s">
        <v>502</v>
      </c>
      <c r="D162" t="s">
        <v>503</v>
      </c>
      <c r="E162" t="s">
        <v>17</v>
      </c>
      <c r="F162" t="s">
        <v>476</v>
      </c>
      <c r="G162" t="s">
        <v>498</v>
      </c>
      <c r="H162" t="s">
        <v>499</v>
      </c>
      <c r="I162">
        <v>0.26300000000000001</v>
      </c>
    </row>
    <row r="163" spans="3:9">
      <c r="C163" t="s">
        <v>504</v>
      </c>
      <c r="D163" t="s">
        <v>505</v>
      </c>
      <c r="E163" t="s">
        <v>17</v>
      </c>
      <c r="F163" t="s">
        <v>9</v>
      </c>
      <c r="G163" t="s">
        <v>498</v>
      </c>
      <c r="H163" t="s">
        <v>10</v>
      </c>
      <c r="I163">
        <v>382</v>
      </c>
    </row>
    <row r="164" spans="3:9">
      <c r="C164" t="s">
        <v>506</v>
      </c>
      <c r="D164" t="s">
        <v>507</v>
      </c>
      <c r="E164" t="s">
        <v>17</v>
      </c>
      <c r="F164" t="s">
        <v>9</v>
      </c>
      <c r="G164" t="s">
        <v>498</v>
      </c>
      <c r="H164" t="s">
        <v>10</v>
      </c>
      <c r="I164">
        <v>398</v>
      </c>
    </row>
    <row r="165" spans="3:9">
      <c r="C165" t="s">
        <v>508</v>
      </c>
      <c r="D165" t="s">
        <v>509</v>
      </c>
      <c r="E165" t="s">
        <v>17</v>
      </c>
      <c r="F165" t="s">
        <v>9</v>
      </c>
      <c r="G165" t="s">
        <v>498</v>
      </c>
      <c r="H165" t="s">
        <v>10</v>
      </c>
      <c r="I165">
        <v>414</v>
      </c>
    </row>
    <row r="166" spans="3:9">
      <c r="C166" t="s">
        <v>510</v>
      </c>
      <c r="D166" t="s">
        <v>511</v>
      </c>
      <c r="E166" t="s">
        <v>17</v>
      </c>
      <c r="F166" t="s">
        <v>9</v>
      </c>
      <c r="G166" t="s">
        <v>498</v>
      </c>
      <c r="H166" t="s">
        <v>10</v>
      </c>
      <c r="I166">
        <v>425</v>
      </c>
    </row>
    <row r="167" spans="3:9">
      <c r="C167" t="s">
        <v>512</v>
      </c>
      <c r="D167" t="s">
        <v>513</v>
      </c>
      <c r="E167" t="s">
        <v>17</v>
      </c>
      <c r="F167" t="s">
        <v>514</v>
      </c>
      <c r="G167" t="s">
        <v>498</v>
      </c>
      <c r="H167" t="s">
        <v>499</v>
      </c>
      <c r="I167">
        <v>1.91</v>
      </c>
    </row>
    <row r="168" spans="3:9">
      <c r="C168" t="s">
        <v>515</v>
      </c>
      <c r="D168" t="s">
        <v>516</v>
      </c>
      <c r="E168" t="s">
        <v>17</v>
      </c>
      <c r="F168" t="s">
        <v>514</v>
      </c>
      <c r="G168" t="s">
        <v>498</v>
      </c>
      <c r="H168" t="s">
        <v>499</v>
      </c>
      <c r="I168">
        <v>1.8859999999999999</v>
      </c>
    </row>
    <row r="169" spans="3:9">
      <c r="C169" t="s">
        <v>517</v>
      </c>
      <c r="D169" t="s">
        <v>518</v>
      </c>
      <c r="E169" t="s">
        <v>17</v>
      </c>
      <c r="F169" t="s">
        <v>514</v>
      </c>
      <c r="G169" t="s">
        <v>498</v>
      </c>
      <c r="H169" t="s">
        <v>499</v>
      </c>
      <c r="I169">
        <v>1.865</v>
      </c>
    </row>
    <row r="170" spans="3:9">
      <c r="C170" t="s">
        <v>519</v>
      </c>
      <c r="D170" t="s">
        <v>520</v>
      </c>
      <c r="E170" t="s">
        <v>17</v>
      </c>
      <c r="F170" t="s">
        <v>514</v>
      </c>
      <c r="G170" t="s">
        <v>498</v>
      </c>
      <c r="H170" t="s">
        <v>499</v>
      </c>
      <c r="I170">
        <v>1.8560000000000001</v>
      </c>
    </row>
    <row r="171" spans="3:9">
      <c r="C171" t="s">
        <v>521</v>
      </c>
      <c r="D171" t="s">
        <v>522</v>
      </c>
      <c r="E171" t="s">
        <v>17</v>
      </c>
      <c r="F171" t="s">
        <v>9</v>
      </c>
      <c r="G171" t="s">
        <v>498</v>
      </c>
      <c r="H171" t="s">
        <v>10</v>
      </c>
      <c r="I171">
        <v>200</v>
      </c>
    </row>
    <row r="172" spans="3:9">
      <c r="C172" t="s">
        <v>523</v>
      </c>
      <c r="D172" t="s">
        <v>524</v>
      </c>
      <c r="E172" t="s">
        <v>17</v>
      </c>
      <c r="F172" t="s">
        <v>9</v>
      </c>
      <c r="G172" t="s">
        <v>498</v>
      </c>
      <c r="H172" t="s">
        <v>10</v>
      </c>
      <c r="I172">
        <v>211</v>
      </c>
    </row>
    <row r="173" spans="3:9">
      <c r="C173" t="s">
        <v>525</v>
      </c>
      <c r="D173" t="s">
        <v>526</v>
      </c>
      <c r="E173" t="s">
        <v>17</v>
      </c>
      <c r="F173" t="s">
        <v>9</v>
      </c>
      <c r="G173" t="s">
        <v>498</v>
      </c>
      <c r="H173" t="s">
        <v>10</v>
      </c>
      <c r="I173">
        <v>222</v>
      </c>
    </row>
    <row r="174" spans="3:9">
      <c r="C174" t="s">
        <v>527</v>
      </c>
      <c r="D174" t="s">
        <v>528</v>
      </c>
      <c r="E174" t="s">
        <v>17</v>
      </c>
      <c r="F174" t="s">
        <v>9</v>
      </c>
      <c r="G174" t="s">
        <v>498</v>
      </c>
      <c r="H174" t="s">
        <v>10</v>
      </c>
      <c r="I174">
        <v>229</v>
      </c>
    </row>
    <row r="175" spans="3:9">
      <c r="C175" t="s">
        <v>529</v>
      </c>
      <c r="D175" t="s">
        <v>530</v>
      </c>
      <c r="E175" t="s">
        <v>531</v>
      </c>
      <c r="F175" t="s">
        <v>9</v>
      </c>
      <c r="G175" t="s">
        <v>498</v>
      </c>
      <c r="H175" t="s">
        <v>10</v>
      </c>
      <c r="I175">
        <v>200</v>
      </c>
    </row>
    <row r="176" spans="3:9">
      <c r="C176" t="s">
        <v>532</v>
      </c>
      <c r="D176" t="s">
        <v>533</v>
      </c>
      <c r="E176" t="s">
        <v>531</v>
      </c>
      <c r="F176" t="s">
        <v>13</v>
      </c>
      <c r="G176" t="s">
        <v>498</v>
      </c>
      <c r="H176" t="s">
        <v>499</v>
      </c>
      <c r="I176">
        <v>0.74970000000000003</v>
      </c>
    </row>
    <row r="177" spans="3:9">
      <c r="C177" t="s">
        <v>534</v>
      </c>
      <c r="D177" t="s">
        <v>535</v>
      </c>
      <c r="E177" t="s">
        <v>531</v>
      </c>
      <c r="F177" t="s">
        <v>13</v>
      </c>
      <c r="G177" t="s">
        <v>498</v>
      </c>
      <c r="H177" t="s">
        <v>499</v>
      </c>
      <c r="I177">
        <v>0.03</v>
      </c>
    </row>
    <row r="178" spans="3:9">
      <c r="C178" t="s">
        <v>536</v>
      </c>
      <c r="D178" t="s">
        <v>537</v>
      </c>
      <c r="E178" t="s">
        <v>531</v>
      </c>
      <c r="F178" t="s">
        <v>9</v>
      </c>
      <c r="G178" t="s">
        <v>498</v>
      </c>
      <c r="H178" t="s">
        <v>10</v>
      </c>
      <c r="I178">
        <v>681</v>
      </c>
    </row>
    <row r="179" spans="3:9">
      <c r="C179" t="s">
        <v>538</v>
      </c>
      <c r="D179" t="s">
        <v>539</v>
      </c>
      <c r="E179" t="s">
        <v>531</v>
      </c>
      <c r="F179" t="s">
        <v>9</v>
      </c>
      <c r="G179" t="s">
        <v>498</v>
      </c>
      <c r="H179" t="s">
        <v>10</v>
      </c>
      <c r="I179">
        <v>27</v>
      </c>
    </row>
    <row r="180" spans="3:9">
      <c r="C180" t="s">
        <v>540</v>
      </c>
      <c r="D180" t="s">
        <v>541</v>
      </c>
      <c r="E180" t="s">
        <v>531</v>
      </c>
      <c r="F180" t="s">
        <v>9</v>
      </c>
      <c r="G180" t="s">
        <v>498</v>
      </c>
      <c r="H180" t="s">
        <v>10</v>
      </c>
      <c r="I180">
        <v>681</v>
      </c>
    </row>
    <row r="181" spans="3:9">
      <c r="C181" t="s">
        <v>542</v>
      </c>
      <c r="D181" t="s">
        <v>543</v>
      </c>
      <c r="E181" t="s">
        <v>531</v>
      </c>
      <c r="F181" t="s">
        <v>9</v>
      </c>
      <c r="G181" t="s">
        <v>498</v>
      </c>
      <c r="H181" t="s">
        <v>10</v>
      </c>
      <c r="I181">
        <v>27</v>
      </c>
    </row>
    <row r="182" spans="3:9">
      <c r="C182" t="s">
        <v>544</v>
      </c>
      <c r="D182" t="s">
        <v>545</v>
      </c>
      <c r="E182" t="s">
        <v>531</v>
      </c>
      <c r="F182" t="s">
        <v>9</v>
      </c>
      <c r="G182" t="s">
        <v>498</v>
      </c>
      <c r="H182" t="s">
        <v>10</v>
      </c>
      <c r="I182">
        <v>90</v>
      </c>
    </row>
    <row r="183" spans="3:9">
      <c r="C183" t="s">
        <v>546</v>
      </c>
      <c r="D183" t="s">
        <v>547</v>
      </c>
      <c r="E183" t="s">
        <v>531</v>
      </c>
      <c r="F183" t="s">
        <v>9</v>
      </c>
      <c r="G183" t="s">
        <v>498</v>
      </c>
      <c r="H183" t="s">
        <v>10</v>
      </c>
      <c r="I183">
        <v>79</v>
      </c>
    </row>
    <row r="184" spans="3:9">
      <c r="C184" t="s">
        <v>548</v>
      </c>
      <c r="D184" t="s">
        <v>549</v>
      </c>
      <c r="E184" t="s">
        <v>531</v>
      </c>
      <c r="F184" t="s">
        <v>9</v>
      </c>
      <c r="G184" t="s">
        <v>498</v>
      </c>
      <c r="H184" t="s">
        <v>10</v>
      </c>
      <c r="I184">
        <v>9</v>
      </c>
    </row>
    <row r="185" spans="3:9">
      <c r="C185" t="s">
        <v>550</v>
      </c>
      <c r="D185" t="s">
        <v>551</v>
      </c>
      <c r="E185" t="s">
        <v>531</v>
      </c>
      <c r="F185" t="s">
        <v>9</v>
      </c>
      <c r="G185" t="s">
        <v>498</v>
      </c>
      <c r="H185" t="s">
        <v>10</v>
      </c>
      <c r="I185">
        <v>88</v>
      </c>
    </row>
    <row r="186" spans="3:9">
      <c r="C186" t="s">
        <v>552</v>
      </c>
      <c r="D186" t="s">
        <v>553</v>
      </c>
      <c r="E186" t="s">
        <v>531</v>
      </c>
      <c r="F186" t="s">
        <v>9</v>
      </c>
      <c r="G186" t="s">
        <v>498</v>
      </c>
      <c r="H186" t="s">
        <v>10</v>
      </c>
      <c r="I186">
        <v>178</v>
      </c>
    </row>
    <row r="187" spans="3:9">
      <c r="C187" t="s">
        <v>554</v>
      </c>
      <c r="D187" t="s">
        <v>555</v>
      </c>
      <c r="E187" t="s">
        <v>531</v>
      </c>
      <c r="F187" t="s">
        <v>9</v>
      </c>
      <c r="G187" t="s">
        <v>498</v>
      </c>
      <c r="H187" t="s">
        <v>10</v>
      </c>
      <c r="I187">
        <v>98</v>
      </c>
    </row>
    <row r="188" spans="3:9">
      <c r="C188" t="s">
        <v>556</v>
      </c>
      <c r="D188" t="s">
        <v>557</v>
      </c>
      <c r="E188" t="s">
        <v>531</v>
      </c>
      <c r="F188" t="s">
        <v>9</v>
      </c>
      <c r="G188" t="s">
        <v>498</v>
      </c>
      <c r="H188" t="s">
        <v>10</v>
      </c>
      <c r="I188">
        <v>4</v>
      </c>
    </row>
    <row r="189" spans="3:9">
      <c r="C189" t="s">
        <v>558</v>
      </c>
      <c r="D189" t="s">
        <v>559</v>
      </c>
      <c r="E189" t="s">
        <v>531</v>
      </c>
      <c r="F189" t="s">
        <v>9</v>
      </c>
      <c r="G189" t="s">
        <v>498</v>
      </c>
      <c r="H189" t="s">
        <v>10</v>
      </c>
      <c r="I189">
        <v>-4</v>
      </c>
    </row>
    <row r="190" spans="3:9">
      <c r="C190" t="s">
        <v>560</v>
      </c>
      <c r="D190" t="s">
        <v>559</v>
      </c>
      <c r="E190" t="s">
        <v>531</v>
      </c>
      <c r="F190" t="s">
        <v>9</v>
      </c>
      <c r="G190" t="s">
        <v>498</v>
      </c>
      <c r="H190" t="s">
        <v>10</v>
      </c>
      <c r="I190">
        <v>4</v>
      </c>
    </row>
    <row r="191" spans="3:9">
      <c r="C191" t="s">
        <v>561</v>
      </c>
      <c r="D191" t="s">
        <v>562</v>
      </c>
      <c r="E191" t="s">
        <v>531</v>
      </c>
      <c r="F191" t="s">
        <v>9</v>
      </c>
      <c r="G191" t="s">
        <v>498</v>
      </c>
      <c r="H191" t="s">
        <v>10</v>
      </c>
      <c r="I191">
        <v>0</v>
      </c>
    </row>
    <row r="192" spans="3:9">
      <c r="C192" t="s">
        <v>563</v>
      </c>
      <c r="D192" t="s">
        <v>564</v>
      </c>
      <c r="E192" t="s">
        <v>531</v>
      </c>
      <c r="F192" t="s">
        <v>9</v>
      </c>
      <c r="G192" t="s">
        <v>498</v>
      </c>
      <c r="H192" t="s">
        <v>10</v>
      </c>
      <c r="I192">
        <v>92</v>
      </c>
    </row>
    <row r="193" spans="3:9">
      <c r="C193" t="s">
        <v>565</v>
      </c>
      <c r="D193" t="s">
        <v>566</v>
      </c>
      <c r="E193" t="s">
        <v>531</v>
      </c>
      <c r="F193" t="s">
        <v>9</v>
      </c>
      <c r="G193" t="s">
        <v>498</v>
      </c>
      <c r="H193" t="s">
        <v>10</v>
      </c>
      <c r="I193">
        <v>-8</v>
      </c>
    </row>
    <row r="194" spans="3:9">
      <c r="C194" t="s">
        <v>567</v>
      </c>
      <c r="D194" t="s">
        <v>568</v>
      </c>
      <c r="E194" t="s">
        <v>531</v>
      </c>
      <c r="F194" t="s">
        <v>9</v>
      </c>
      <c r="G194" t="s">
        <v>498</v>
      </c>
      <c r="H194" t="s">
        <v>10</v>
      </c>
      <c r="I194">
        <v>85</v>
      </c>
    </row>
    <row r="195" spans="3:9">
      <c r="C195" t="s">
        <v>569</v>
      </c>
      <c r="D195" t="s">
        <v>570</v>
      </c>
      <c r="E195" t="s">
        <v>531</v>
      </c>
      <c r="F195" t="s">
        <v>9</v>
      </c>
      <c r="G195" t="s">
        <v>498</v>
      </c>
      <c r="H195" t="s">
        <v>10</v>
      </c>
      <c r="I195">
        <v>-8</v>
      </c>
    </row>
    <row r="196" spans="3:9">
      <c r="C196" t="s">
        <v>571</v>
      </c>
      <c r="D196" t="s">
        <v>572</v>
      </c>
      <c r="E196" t="s">
        <v>531</v>
      </c>
      <c r="F196" t="s">
        <v>9</v>
      </c>
      <c r="G196" t="s">
        <v>498</v>
      </c>
      <c r="H196" t="s">
        <v>10</v>
      </c>
      <c r="I196">
        <v>8</v>
      </c>
    </row>
    <row r="197" spans="3:9">
      <c r="C197" t="s">
        <v>573</v>
      </c>
      <c r="D197" t="s">
        <v>574</v>
      </c>
      <c r="E197" t="s">
        <v>531</v>
      </c>
      <c r="F197" t="s">
        <v>9</v>
      </c>
      <c r="G197" t="s">
        <v>498</v>
      </c>
      <c r="H197" t="s">
        <v>10</v>
      </c>
      <c r="I197">
        <v>0</v>
      </c>
    </row>
    <row r="198" spans="3:9">
      <c r="C198" t="s">
        <v>575</v>
      </c>
      <c r="D198" t="s">
        <v>576</v>
      </c>
      <c r="E198" t="s">
        <v>531</v>
      </c>
      <c r="F198" t="s">
        <v>13</v>
      </c>
      <c r="G198" t="s">
        <v>498</v>
      </c>
      <c r="H198" t="s">
        <v>499</v>
      </c>
      <c r="I198">
        <v>0</v>
      </c>
    </row>
    <row r="199" spans="3:9">
      <c r="C199" t="s">
        <v>577</v>
      </c>
      <c r="D199" t="s">
        <v>578</v>
      </c>
      <c r="E199" t="s">
        <v>531</v>
      </c>
      <c r="F199" t="s">
        <v>13</v>
      </c>
      <c r="G199" t="s">
        <v>498</v>
      </c>
      <c r="H199" t="s">
        <v>499</v>
      </c>
      <c r="I199">
        <v>0</v>
      </c>
    </row>
    <row r="200" spans="3:9">
      <c r="C200" t="s">
        <v>579</v>
      </c>
      <c r="D200" t="s">
        <v>580</v>
      </c>
      <c r="E200" t="s">
        <v>531</v>
      </c>
      <c r="F200" t="s">
        <v>13</v>
      </c>
      <c r="G200" t="s">
        <v>498</v>
      </c>
      <c r="H200" t="s">
        <v>499</v>
      </c>
      <c r="I200" t="s">
        <v>6557</v>
      </c>
    </row>
    <row r="201" spans="3:9">
      <c r="C201" t="s">
        <v>581</v>
      </c>
      <c r="D201" t="s">
        <v>582</v>
      </c>
      <c r="E201" t="s">
        <v>531</v>
      </c>
      <c r="F201" t="s">
        <v>9</v>
      </c>
      <c r="G201" t="s">
        <v>498</v>
      </c>
      <c r="H201" t="s">
        <v>10</v>
      </c>
      <c r="I201">
        <v>-73</v>
      </c>
    </row>
    <row r="202" spans="3:9">
      <c r="C202" t="s">
        <v>205</v>
      </c>
      <c r="D202" t="s">
        <v>205</v>
      </c>
      <c r="E202" t="s">
        <v>22</v>
      </c>
      <c r="F202" t="s">
        <v>18</v>
      </c>
      <c r="G202" t="s">
        <v>204</v>
      </c>
      <c r="H202" t="s">
        <v>19</v>
      </c>
      <c r="I202" t="s">
        <v>6558</v>
      </c>
    </row>
    <row r="203" spans="3:9">
      <c r="C203" t="s">
        <v>22</v>
      </c>
      <c r="D203" t="s">
        <v>22</v>
      </c>
      <c r="E203" t="s">
        <v>22</v>
      </c>
      <c r="F203" t="s">
        <v>9</v>
      </c>
      <c r="G203">
        <v>5</v>
      </c>
      <c r="H203" t="s">
        <v>19</v>
      </c>
      <c r="I203">
        <v>5</v>
      </c>
    </row>
    <row r="204" spans="3:9">
      <c r="C204" t="s">
        <v>24</v>
      </c>
      <c r="D204" t="s">
        <v>24</v>
      </c>
      <c r="E204" t="s">
        <v>22</v>
      </c>
      <c r="F204" t="s">
        <v>9</v>
      </c>
      <c r="G204" t="s">
        <v>187</v>
      </c>
      <c r="H204" t="s">
        <v>10</v>
      </c>
      <c r="I204">
        <v>10</v>
      </c>
    </row>
    <row r="205" spans="3:9">
      <c r="C205" t="s">
        <v>213</v>
      </c>
      <c r="D205" t="s">
        <v>218</v>
      </c>
      <c r="E205" t="s">
        <v>8</v>
      </c>
      <c r="F205" t="s">
        <v>9</v>
      </c>
      <c r="G205" t="s">
        <v>224</v>
      </c>
      <c r="H205" t="s">
        <v>10</v>
      </c>
      <c r="I205">
        <v>0</v>
      </c>
    </row>
    <row r="206" spans="3:9">
      <c r="C206" t="s">
        <v>214</v>
      </c>
      <c r="D206" t="s">
        <v>217</v>
      </c>
      <c r="E206" t="s">
        <v>8</v>
      </c>
      <c r="F206" t="s">
        <v>9</v>
      </c>
      <c r="G206" t="s">
        <v>223</v>
      </c>
      <c r="H206" t="s">
        <v>10</v>
      </c>
      <c r="I206">
        <v>0</v>
      </c>
    </row>
    <row r="207" spans="3:9">
      <c r="C207" t="s">
        <v>215</v>
      </c>
      <c r="D207" t="s">
        <v>216</v>
      </c>
      <c r="E207" t="s">
        <v>8</v>
      </c>
      <c r="F207" t="s">
        <v>9</v>
      </c>
      <c r="G207" t="s">
        <v>227</v>
      </c>
      <c r="H207" t="s">
        <v>10</v>
      </c>
      <c r="I207">
        <v>0</v>
      </c>
    </row>
    <row r="208" spans="3:9">
      <c r="C208" t="s">
        <v>220</v>
      </c>
      <c r="D208" t="s">
        <v>221</v>
      </c>
      <c r="E208" t="s">
        <v>8</v>
      </c>
      <c r="F208" t="s">
        <v>9</v>
      </c>
      <c r="G208" t="s">
        <v>225</v>
      </c>
      <c r="H208" t="s">
        <v>10</v>
      </c>
      <c r="I208">
        <v>0</v>
      </c>
    </row>
    <row r="209" spans="3:9">
      <c r="C209" t="s">
        <v>219</v>
      </c>
      <c r="D209" t="s">
        <v>222</v>
      </c>
      <c r="E209" t="s">
        <v>8</v>
      </c>
      <c r="F209" t="s">
        <v>9</v>
      </c>
      <c r="G209" t="s">
        <v>226</v>
      </c>
      <c r="H209" t="s">
        <v>10</v>
      </c>
      <c r="I209">
        <v>0</v>
      </c>
    </row>
    <row r="210" spans="3:9">
      <c r="C210" t="s">
        <v>228</v>
      </c>
      <c r="D210" t="s">
        <v>229</v>
      </c>
      <c r="E210" t="s">
        <v>8</v>
      </c>
      <c r="F210" t="s">
        <v>9</v>
      </c>
      <c r="G210" t="s">
        <v>230</v>
      </c>
      <c r="H210" t="s">
        <v>10</v>
      </c>
      <c r="I210">
        <v>0</v>
      </c>
    </row>
    <row r="211" spans="3:9">
      <c r="C211" t="s">
        <v>233</v>
      </c>
      <c r="D211" t="s">
        <v>234</v>
      </c>
      <c r="E211" t="s">
        <v>8</v>
      </c>
      <c r="F211" t="s">
        <v>9</v>
      </c>
      <c r="G211" t="s">
        <v>235</v>
      </c>
      <c r="H211" t="s">
        <v>10</v>
      </c>
      <c r="I211">
        <v>0</v>
      </c>
    </row>
    <row r="212" spans="3:9">
      <c r="C212" t="s">
        <v>257</v>
      </c>
      <c r="D212" t="s">
        <v>259</v>
      </c>
      <c r="E212" t="s">
        <v>263</v>
      </c>
      <c r="F212" t="s">
        <v>18</v>
      </c>
      <c r="G212" t="s">
        <v>261</v>
      </c>
      <c r="H212" t="s">
        <v>19</v>
      </c>
      <c r="I212">
        <v>44.8163462455</v>
      </c>
    </row>
    <row r="213" spans="3:9">
      <c r="C213" t="s">
        <v>258</v>
      </c>
      <c r="D213" t="s">
        <v>260</v>
      </c>
      <c r="E213" t="s">
        <v>263</v>
      </c>
      <c r="F213" t="s">
        <v>18</v>
      </c>
      <c r="G213" t="s">
        <v>262</v>
      </c>
      <c r="H213" t="s">
        <v>19</v>
      </c>
      <c r="I213">
        <v>6.94164442809</v>
      </c>
    </row>
    <row r="214" spans="3:9">
      <c r="C214" t="s">
        <v>265</v>
      </c>
      <c r="D214" t="s">
        <v>264</v>
      </c>
      <c r="E214" t="s">
        <v>263</v>
      </c>
      <c r="F214" t="s">
        <v>18</v>
      </c>
      <c r="G214" t="s">
        <v>266</v>
      </c>
      <c r="H214" t="s">
        <v>19</v>
      </c>
      <c r="I214" t="s">
        <v>6559</v>
      </c>
    </row>
    <row r="215" spans="3:9">
      <c r="C215" t="s">
        <v>267</v>
      </c>
      <c r="D215" t="s">
        <v>268</v>
      </c>
      <c r="E215" t="s">
        <v>263</v>
      </c>
      <c r="F215" t="s">
        <v>18</v>
      </c>
      <c r="G215" t="s">
        <v>269</v>
      </c>
      <c r="H215" t="s">
        <v>19</v>
      </c>
      <c r="I215" t="s">
        <v>6560</v>
      </c>
    </row>
    <row r="216" spans="3:9">
      <c r="C216" t="s">
        <v>270</v>
      </c>
      <c r="D216" t="s">
        <v>273</v>
      </c>
      <c r="E216" t="s">
        <v>263</v>
      </c>
      <c r="F216" t="s">
        <v>18</v>
      </c>
      <c r="G216" t="s">
        <v>276</v>
      </c>
      <c r="H216" t="s">
        <v>19</v>
      </c>
      <c r="I216" t="s">
        <v>6561</v>
      </c>
    </row>
    <row r="217" spans="3:9">
      <c r="C217" t="s">
        <v>271</v>
      </c>
      <c r="D217" t="s">
        <v>275</v>
      </c>
      <c r="E217" t="s">
        <v>263</v>
      </c>
      <c r="F217" t="s">
        <v>18</v>
      </c>
      <c r="G217" t="s">
        <v>277</v>
      </c>
      <c r="H217" t="s">
        <v>19</v>
      </c>
      <c r="I217" t="s">
        <v>6562</v>
      </c>
    </row>
    <row r="218" spans="3:9">
      <c r="C218" t="s">
        <v>272</v>
      </c>
      <c r="D218" t="s">
        <v>274</v>
      </c>
      <c r="E218" t="s">
        <v>263</v>
      </c>
      <c r="F218" t="s">
        <v>18</v>
      </c>
      <c r="G218" t="s">
        <v>330</v>
      </c>
      <c r="H218" t="s">
        <v>19</v>
      </c>
      <c r="I218" t="s">
        <v>6563</v>
      </c>
    </row>
    <row r="219" spans="3:9">
      <c r="C219" t="s">
        <v>279</v>
      </c>
      <c r="D219" t="s">
        <v>280</v>
      </c>
      <c r="E219" t="s">
        <v>263</v>
      </c>
      <c r="F219" t="s">
        <v>18</v>
      </c>
      <c r="G219" t="s">
        <v>281</v>
      </c>
      <c r="H219" t="s">
        <v>19</v>
      </c>
      <c r="I219" t="s">
        <v>6564</v>
      </c>
    </row>
    <row r="220" spans="3:9">
      <c r="C220" t="s">
        <v>305</v>
      </c>
      <c r="D220" t="s">
        <v>306</v>
      </c>
      <c r="E220" t="s">
        <v>263</v>
      </c>
      <c r="F220" t="s">
        <v>18</v>
      </c>
      <c r="G220" t="s">
        <v>309</v>
      </c>
      <c r="H220" t="s">
        <v>19</v>
      </c>
      <c r="I220" t="s">
        <v>6565</v>
      </c>
    </row>
    <row r="221" spans="3:9">
      <c r="C221" t="s">
        <v>315</v>
      </c>
      <c r="D221" t="s">
        <v>317</v>
      </c>
      <c r="E221" t="s">
        <v>263</v>
      </c>
      <c r="F221" t="s">
        <v>9</v>
      </c>
      <c r="G221" t="s">
        <v>319</v>
      </c>
      <c r="H221" t="s">
        <v>10</v>
      </c>
      <c r="I221">
        <v>-77</v>
      </c>
    </row>
    <row r="222" spans="3:9">
      <c r="C222" t="s">
        <v>316</v>
      </c>
      <c r="D222" t="s">
        <v>318</v>
      </c>
      <c r="E222" t="s">
        <v>263</v>
      </c>
      <c r="F222" t="s">
        <v>9</v>
      </c>
      <c r="G222" t="s">
        <v>320</v>
      </c>
      <c r="H222" t="s">
        <v>10</v>
      </c>
      <c r="I222">
        <v>-7</v>
      </c>
    </row>
    <row r="223" spans="3:9">
      <c r="C223" t="s">
        <v>321</v>
      </c>
      <c r="D223" t="s">
        <v>322</v>
      </c>
      <c r="E223" t="s">
        <v>263</v>
      </c>
      <c r="F223" t="s">
        <v>9</v>
      </c>
      <c r="G223" t="s">
        <v>328</v>
      </c>
      <c r="H223" t="s">
        <v>10</v>
      </c>
      <c r="I223">
        <v>39</v>
      </c>
    </row>
    <row r="224" spans="3:9">
      <c r="C224" t="s">
        <v>323</v>
      </c>
      <c r="D224" t="s">
        <v>325</v>
      </c>
      <c r="E224" t="s">
        <v>263</v>
      </c>
      <c r="F224" t="s">
        <v>9</v>
      </c>
      <c r="G224" t="s">
        <v>329</v>
      </c>
      <c r="H224" t="s">
        <v>10</v>
      </c>
      <c r="I224">
        <v>5</v>
      </c>
    </row>
    <row r="225" spans="3:9">
      <c r="C225" t="s">
        <v>324</v>
      </c>
      <c r="D225" t="s">
        <v>326</v>
      </c>
      <c r="E225" t="s">
        <v>263</v>
      </c>
      <c r="F225" t="s">
        <v>9</v>
      </c>
      <c r="G225" t="s">
        <v>327</v>
      </c>
      <c r="H225" t="s">
        <v>10</v>
      </c>
      <c r="I225">
        <v>13</v>
      </c>
    </row>
    <row r="226" spans="3:9">
      <c r="C226" t="s">
        <v>331</v>
      </c>
      <c r="D226" t="s">
        <v>334</v>
      </c>
      <c r="E226" t="s">
        <v>263</v>
      </c>
      <c r="F226" t="s">
        <v>18</v>
      </c>
      <c r="G226" t="s">
        <v>339</v>
      </c>
      <c r="H226" t="s">
        <v>339</v>
      </c>
      <c r="I226" t="s">
        <v>6566</v>
      </c>
    </row>
    <row r="227" spans="3:9">
      <c r="C227" t="s">
        <v>332</v>
      </c>
      <c r="D227" t="s">
        <v>336</v>
      </c>
      <c r="E227" t="s">
        <v>263</v>
      </c>
      <c r="F227" t="s">
        <v>18</v>
      </c>
      <c r="G227" t="s">
        <v>338</v>
      </c>
      <c r="H227" t="s">
        <v>338</v>
      </c>
      <c r="I227" t="s">
        <v>6567</v>
      </c>
    </row>
    <row r="228" spans="3:9">
      <c r="C228" t="s">
        <v>333</v>
      </c>
      <c r="D228" t="s">
        <v>335</v>
      </c>
      <c r="E228" t="s">
        <v>263</v>
      </c>
      <c r="F228" t="s">
        <v>18</v>
      </c>
      <c r="G228" t="s">
        <v>337</v>
      </c>
      <c r="H228" t="s">
        <v>337</v>
      </c>
      <c r="I228" t="s">
        <v>6568</v>
      </c>
    </row>
    <row r="229" spans="3:9">
      <c r="C229" t="s">
        <v>346</v>
      </c>
      <c r="D229" t="s">
        <v>340</v>
      </c>
      <c r="E229" t="s">
        <v>263</v>
      </c>
      <c r="F229" t="s">
        <v>18</v>
      </c>
      <c r="G229" t="s">
        <v>343</v>
      </c>
      <c r="H229" t="s">
        <v>343</v>
      </c>
      <c r="I229" t="s">
        <v>6569</v>
      </c>
    </row>
    <row r="230" spans="3:9">
      <c r="C230" t="s">
        <v>347</v>
      </c>
      <c r="D230" t="s">
        <v>341</v>
      </c>
      <c r="E230" t="s">
        <v>263</v>
      </c>
      <c r="F230" t="s">
        <v>18</v>
      </c>
      <c r="G230" t="s">
        <v>345</v>
      </c>
      <c r="H230" t="s">
        <v>345</v>
      </c>
      <c r="I230" t="s">
        <v>6570</v>
      </c>
    </row>
    <row r="231" spans="3:9">
      <c r="C231" t="s">
        <v>348</v>
      </c>
      <c r="D231" t="s">
        <v>342</v>
      </c>
      <c r="E231" t="s">
        <v>263</v>
      </c>
      <c r="F231" t="s">
        <v>18</v>
      </c>
      <c r="G231" t="s">
        <v>344</v>
      </c>
      <c r="H231" t="s">
        <v>344</v>
      </c>
      <c r="I231" t="s">
        <v>6571</v>
      </c>
    </row>
    <row r="232" spans="3:9">
      <c r="C232" t="s">
        <v>33</v>
      </c>
      <c r="D232" t="s">
        <v>27</v>
      </c>
      <c r="E232" t="s">
        <v>28</v>
      </c>
      <c r="F232" t="s">
        <v>9</v>
      </c>
      <c r="G232" t="s">
        <v>134</v>
      </c>
      <c r="H232" t="s">
        <v>10</v>
      </c>
      <c r="I232">
        <v>910902</v>
      </c>
    </row>
    <row r="233" spans="3:9">
      <c r="C233" t="s">
        <v>29</v>
      </c>
      <c r="D233" t="s">
        <v>31</v>
      </c>
      <c r="E233" t="s">
        <v>28</v>
      </c>
      <c r="F233" t="s">
        <v>9</v>
      </c>
      <c r="G233" t="s">
        <v>135</v>
      </c>
      <c r="H233" t="s">
        <v>10</v>
      </c>
      <c r="I233">
        <v>0</v>
      </c>
    </row>
    <row r="234" spans="3:9">
      <c r="C234" t="s">
        <v>30</v>
      </c>
      <c r="D234" t="s">
        <v>32</v>
      </c>
      <c r="E234" t="s">
        <v>28</v>
      </c>
      <c r="F234" t="s">
        <v>9</v>
      </c>
      <c r="G234" t="s">
        <v>186</v>
      </c>
      <c r="H234" t="s">
        <v>10</v>
      </c>
      <c r="I234">
        <v>0</v>
      </c>
    </row>
    <row r="235" spans="3:9">
      <c r="C235" t="s">
        <v>34</v>
      </c>
      <c r="D235" t="s">
        <v>35</v>
      </c>
      <c r="E235" t="s">
        <v>28</v>
      </c>
      <c r="F235" t="s">
        <v>9</v>
      </c>
      <c r="G235" t="s">
        <v>136</v>
      </c>
      <c r="H235" t="s">
        <v>10</v>
      </c>
      <c r="I235">
        <v>770</v>
      </c>
    </row>
    <row r="236" spans="3:9">
      <c r="C236" t="s">
        <v>85</v>
      </c>
      <c r="D236" t="s">
        <v>36</v>
      </c>
      <c r="E236" t="s">
        <v>28</v>
      </c>
      <c r="F236" t="s">
        <v>9</v>
      </c>
      <c r="G236" t="s">
        <v>137</v>
      </c>
      <c r="H236" t="s">
        <v>10</v>
      </c>
      <c r="I236">
        <v>0</v>
      </c>
    </row>
    <row r="237" spans="3:9">
      <c r="C237" t="s">
        <v>86</v>
      </c>
      <c r="D237" t="s">
        <v>868</v>
      </c>
      <c r="E237" t="s">
        <v>28</v>
      </c>
      <c r="F237" t="s">
        <v>9</v>
      </c>
      <c r="G237" t="s">
        <v>138</v>
      </c>
      <c r="H237" t="s">
        <v>10</v>
      </c>
      <c r="I237">
        <v>0</v>
      </c>
    </row>
    <row r="238" spans="3:9">
      <c r="C238" t="s">
        <v>87</v>
      </c>
      <c r="D238" t="s">
        <v>869</v>
      </c>
      <c r="E238" t="s">
        <v>28</v>
      </c>
      <c r="F238" t="s">
        <v>9</v>
      </c>
      <c r="G238" t="s">
        <v>139</v>
      </c>
      <c r="H238" t="s">
        <v>10</v>
      </c>
      <c r="I238">
        <v>0</v>
      </c>
    </row>
    <row r="239" spans="3:9">
      <c r="C239" t="s">
        <v>88</v>
      </c>
      <c r="D239" t="s">
        <v>870</v>
      </c>
      <c r="E239" t="s">
        <v>28</v>
      </c>
      <c r="F239" t="s">
        <v>9</v>
      </c>
      <c r="G239" t="s">
        <v>140</v>
      </c>
      <c r="H239" t="s">
        <v>10</v>
      </c>
      <c r="I239">
        <v>0</v>
      </c>
    </row>
    <row r="240" spans="3:9">
      <c r="C240" t="s">
        <v>89</v>
      </c>
      <c r="D240" t="s">
        <v>871</v>
      </c>
      <c r="E240" t="s">
        <v>28</v>
      </c>
      <c r="F240" t="s">
        <v>9</v>
      </c>
      <c r="G240" t="s">
        <v>141</v>
      </c>
      <c r="H240" t="s">
        <v>10</v>
      </c>
      <c r="I240">
        <v>533</v>
      </c>
    </row>
    <row r="241" spans="3:9">
      <c r="C241" t="s">
        <v>90</v>
      </c>
      <c r="D241" t="s">
        <v>872</v>
      </c>
      <c r="E241" t="s">
        <v>28</v>
      </c>
      <c r="F241" t="s">
        <v>9</v>
      </c>
      <c r="G241" t="s">
        <v>142</v>
      </c>
      <c r="H241" t="s">
        <v>10</v>
      </c>
      <c r="I241">
        <v>217</v>
      </c>
    </row>
    <row r="242" spans="3:9">
      <c r="C242" t="s">
        <v>91</v>
      </c>
      <c r="D242" t="s">
        <v>873</v>
      </c>
      <c r="E242" t="s">
        <v>28</v>
      </c>
      <c r="F242" t="s">
        <v>9</v>
      </c>
      <c r="G242" t="s">
        <v>143</v>
      </c>
      <c r="H242" t="s">
        <v>10</v>
      </c>
      <c r="I242">
        <v>0</v>
      </c>
    </row>
    <row r="243" spans="3:9">
      <c r="C243" t="s">
        <v>92</v>
      </c>
      <c r="D243" t="s">
        <v>874</v>
      </c>
      <c r="E243" t="s">
        <v>28</v>
      </c>
      <c r="F243" t="s">
        <v>9</v>
      </c>
      <c r="G243" t="s">
        <v>144</v>
      </c>
      <c r="H243" t="s">
        <v>10</v>
      </c>
      <c r="I243">
        <v>26</v>
      </c>
    </row>
    <row r="244" spans="3:9">
      <c r="C244" t="s">
        <v>93</v>
      </c>
      <c r="D244" t="s">
        <v>875</v>
      </c>
      <c r="E244" t="s">
        <v>28</v>
      </c>
      <c r="F244" t="s">
        <v>9</v>
      </c>
      <c r="G244" t="s">
        <v>145</v>
      </c>
      <c r="H244" t="s">
        <v>10</v>
      </c>
      <c r="I244">
        <v>0</v>
      </c>
    </row>
    <row r="245" spans="3:9">
      <c r="C245" t="s">
        <v>94</v>
      </c>
      <c r="D245" t="s">
        <v>876</v>
      </c>
      <c r="E245" t="s">
        <v>28</v>
      </c>
      <c r="F245" t="s">
        <v>9</v>
      </c>
      <c r="G245" t="s">
        <v>146</v>
      </c>
      <c r="H245" t="s">
        <v>10</v>
      </c>
      <c r="I245">
        <v>0</v>
      </c>
    </row>
    <row r="246" spans="3:9">
      <c r="C246" t="s">
        <v>95</v>
      </c>
      <c r="D246" t="s">
        <v>877</v>
      </c>
      <c r="E246" t="s">
        <v>28</v>
      </c>
      <c r="F246" t="s">
        <v>9</v>
      </c>
      <c r="G246" t="s">
        <v>147</v>
      </c>
      <c r="H246" t="s">
        <v>10</v>
      </c>
      <c r="I246">
        <v>0</v>
      </c>
    </row>
    <row r="247" spans="3:9">
      <c r="C247" t="s">
        <v>96</v>
      </c>
      <c r="D247" t="s">
        <v>878</v>
      </c>
      <c r="E247" t="s">
        <v>28</v>
      </c>
      <c r="F247" t="s">
        <v>9</v>
      </c>
      <c r="G247" t="s">
        <v>148</v>
      </c>
      <c r="H247" t="s">
        <v>10</v>
      </c>
      <c r="I247">
        <v>0</v>
      </c>
    </row>
    <row r="248" spans="3:9">
      <c r="C248" t="s">
        <v>97</v>
      </c>
      <c r="D248" t="s">
        <v>879</v>
      </c>
      <c r="E248" t="s">
        <v>28</v>
      </c>
      <c r="F248" t="s">
        <v>9</v>
      </c>
      <c r="G248" t="s">
        <v>149</v>
      </c>
      <c r="H248" t="s">
        <v>10</v>
      </c>
      <c r="I248">
        <v>0</v>
      </c>
    </row>
    <row r="249" spans="3:9">
      <c r="C249" t="s">
        <v>98</v>
      </c>
      <c r="D249" t="s">
        <v>880</v>
      </c>
      <c r="E249" t="s">
        <v>28</v>
      </c>
      <c r="F249" t="s">
        <v>9</v>
      </c>
      <c r="G249" t="s">
        <v>150</v>
      </c>
      <c r="H249" t="s">
        <v>10</v>
      </c>
      <c r="I249">
        <v>0</v>
      </c>
    </row>
    <row r="250" spans="3:9">
      <c r="C250" t="s">
        <v>99</v>
      </c>
      <c r="D250" t="s">
        <v>50</v>
      </c>
      <c r="E250" t="s">
        <v>28</v>
      </c>
      <c r="F250" t="s">
        <v>9</v>
      </c>
      <c r="G250" t="s">
        <v>151</v>
      </c>
      <c r="H250" t="s">
        <v>10</v>
      </c>
      <c r="I250">
        <v>0</v>
      </c>
    </row>
    <row r="251" spans="3:9">
      <c r="C251" t="s">
        <v>100</v>
      </c>
      <c r="D251" t="s">
        <v>51</v>
      </c>
      <c r="E251" t="s">
        <v>28</v>
      </c>
      <c r="F251" t="s">
        <v>9</v>
      </c>
      <c r="G251" t="s">
        <v>152</v>
      </c>
      <c r="H251" t="s">
        <v>10</v>
      </c>
      <c r="I251">
        <v>0</v>
      </c>
    </row>
    <row r="252" spans="3:9">
      <c r="C252" t="s">
        <v>101</v>
      </c>
      <c r="D252" t="s">
        <v>881</v>
      </c>
      <c r="E252" t="s">
        <v>28</v>
      </c>
      <c r="F252" t="s">
        <v>9</v>
      </c>
      <c r="G252" t="s">
        <v>153</v>
      </c>
      <c r="H252" t="s">
        <v>10</v>
      </c>
      <c r="I252">
        <v>0</v>
      </c>
    </row>
    <row r="253" spans="3:9">
      <c r="C253" t="s">
        <v>102</v>
      </c>
      <c r="D253" t="s">
        <v>882</v>
      </c>
      <c r="E253" t="s">
        <v>28</v>
      </c>
      <c r="F253" t="s">
        <v>9</v>
      </c>
      <c r="G253" t="s">
        <v>154</v>
      </c>
      <c r="H253" t="s">
        <v>10</v>
      </c>
      <c r="I253">
        <v>0</v>
      </c>
    </row>
    <row r="254" spans="3:9">
      <c r="C254" t="s">
        <v>103</v>
      </c>
      <c r="D254" t="s">
        <v>883</v>
      </c>
      <c r="E254" t="s">
        <v>28</v>
      </c>
      <c r="F254" t="s">
        <v>9</v>
      </c>
      <c r="G254" t="s">
        <v>155</v>
      </c>
      <c r="H254" t="s">
        <v>10</v>
      </c>
      <c r="I254">
        <v>0</v>
      </c>
    </row>
    <row r="255" spans="3:9">
      <c r="C255" t="s">
        <v>104</v>
      </c>
      <c r="D255" t="s">
        <v>55</v>
      </c>
      <c r="E255" t="s">
        <v>28</v>
      </c>
      <c r="F255" t="s">
        <v>9</v>
      </c>
      <c r="G255" t="s">
        <v>156</v>
      </c>
      <c r="H255" t="s">
        <v>10</v>
      </c>
      <c r="I255">
        <v>312</v>
      </c>
    </row>
    <row r="256" spans="3:9">
      <c r="C256" t="s">
        <v>105</v>
      </c>
      <c r="D256" t="s">
        <v>56</v>
      </c>
      <c r="E256" t="s">
        <v>28</v>
      </c>
      <c r="F256" t="s">
        <v>9</v>
      </c>
      <c r="G256" t="s">
        <v>157</v>
      </c>
      <c r="H256" t="s">
        <v>10</v>
      </c>
      <c r="I256">
        <v>88</v>
      </c>
    </row>
    <row r="257" spans="3:9">
      <c r="C257" t="s">
        <v>106</v>
      </c>
      <c r="D257" t="s">
        <v>884</v>
      </c>
      <c r="E257" t="s">
        <v>28</v>
      </c>
      <c r="F257" t="s">
        <v>9</v>
      </c>
      <c r="G257" t="s">
        <v>158</v>
      </c>
      <c r="H257" t="s">
        <v>10</v>
      </c>
      <c r="I257">
        <v>0</v>
      </c>
    </row>
    <row r="258" spans="3:9">
      <c r="C258" t="s">
        <v>107</v>
      </c>
      <c r="D258" t="s">
        <v>885</v>
      </c>
      <c r="E258" t="s">
        <v>28</v>
      </c>
      <c r="F258" t="s">
        <v>9</v>
      </c>
      <c r="G258" t="s">
        <v>159</v>
      </c>
      <c r="H258" t="s">
        <v>10</v>
      </c>
      <c r="I258">
        <v>0</v>
      </c>
    </row>
    <row r="259" spans="3:9">
      <c r="C259" t="s">
        <v>108</v>
      </c>
      <c r="D259" t="s">
        <v>886</v>
      </c>
      <c r="E259" t="s">
        <v>28</v>
      </c>
      <c r="F259" t="s">
        <v>9</v>
      </c>
      <c r="G259" t="s">
        <v>160</v>
      </c>
      <c r="H259" t="s">
        <v>10</v>
      </c>
      <c r="I259">
        <v>0</v>
      </c>
    </row>
    <row r="260" spans="3:9">
      <c r="C260" t="s">
        <v>109</v>
      </c>
      <c r="D260" t="s">
        <v>60</v>
      </c>
      <c r="E260" t="s">
        <v>28</v>
      </c>
      <c r="F260" t="s">
        <v>9</v>
      </c>
      <c r="G260" t="s">
        <v>161</v>
      </c>
      <c r="H260" t="s">
        <v>10</v>
      </c>
      <c r="I260">
        <v>0</v>
      </c>
    </row>
    <row r="261" spans="3:9">
      <c r="C261" t="s">
        <v>110</v>
      </c>
      <c r="D261" t="s">
        <v>61</v>
      </c>
      <c r="E261" t="s">
        <v>28</v>
      </c>
      <c r="F261" t="s">
        <v>9</v>
      </c>
      <c r="G261" t="s">
        <v>162</v>
      </c>
      <c r="H261" t="s">
        <v>10</v>
      </c>
      <c r="I261">
        <v>0</v>
      </c>
    </row>
    <row r="262" spans="3:9">
      <c r="C262" t="s">
        <v>111</v>
      </c>
      <c r="D262" t="s">
        <v>887</v>
      </c>
      <c r="E262" t="s">
        <v>28</v>
      </c>
      <c r="F262" t="s">
        <v>9</v>
      </c>
      <c r="G262" t="s">
        <v>163</v>
      </c>
      <c r="H262" t="s">
        <v>10</v>
      </c>
      <c r="I262">
        <v>0</v>
      </c>
    </row>
    <row r="263" spans="3:9">
      <c r="C263" t="s">
        <v>112</v>
      </c>
      <c r="D263" t="s">
        <v>888</v>
      </c>
      <c r="E263" t="s">
        <v>28</v>
      </c>
      <c r="F263" t="s">
        <v>9</v>
      </c>
      <c r="G263" t="s">
        <v>164</v>
      </c>
      <c r="H263" t="s">
        <v>10</v>
      </c>
      <c r="I263">
        <v>0</v>
      </c>
    </row>
    <row r="264" spans="3:9">
      <c r="C264" t="s">
        <v>113</v>
      </c>
      <c r="D264" t="s">
        <v>889</v>
      </c>
      <c r="E264" t="s">
        <v>28</v>
      </c>
      <c r="F264" t="s">
        <v>9</v>
      </c>
      <c r="G264" t="s">
        <v>165</v>
      </c>
      <c r="H264" t="s">
        <v>10</v>
      </c>
      <c r="I264">
        <v>0</v>
      </c>
    </row>
    <row r="265" spans="3:9">
      <c r="C265" t="s">
        <v>114</v>
      </c>
      <c r="D265" t="s">
        <v>65</v>
      </c>
      <c r="E265" t="s">
        <v>28</v>
      </c>
      <c r="F265" t="s">
        <v>9</v>
      </c>
      <c r="G265" t="s">
        <v>166</v>
      </c>
      <c r="H265" t="s">
        <v>10</v>
      </c>
      <c r="I265">
        <v>0</v>
      </c>
    </row>
    <row r="266" spans="3:9">
      <c r="C266" t="s">
        <v>115</v>
      </c>
      <c r="D266" t="s">
        <v>66</v>
      </c>
      <c r="E266" t="s">
        <v>28</v>
      </c>
      <c r="F266" t="s">
        <v>9</v>
      </c>
      <c r="G266" t="s">
        <v>167</v>
      </c>
      <c r="H266" t="s">
        <v>10</v>
      </c>
      <c r="I266">
        <v>0</v>
      </c>
    </row>
    <row r="267" spans="3:9">
      <c r="C267" t="s">
        <v>116</v>
      </c>
      <c r="D267" t="s">
        <v>890</v>
      </c>
      <c r="E267" t="s">
        <v>28</v>
      </c>
      <c r="F267" t="s">
        <v>9</v>
      </c>
      <c r="G267" t="s">
        <v>168</v>
      </c>
      <c r="H267" t="s">
        <v>10</v>
      </c>
      <c r="I267">
        <v>0</v>
      </c>
    </row>
    <row r="268" spans="3:9">
      <c r="C268" t="s">
        <v>117</v>
      </c>
      <c r="D268" t="s">
        <v>891</v>
      </c>
      <c r="E268" t="s">
        <v>28</v>
      </c>
      <c r="F268" t="s">
        <v>9</v>
      </c>
      <c r="G268" t="s">
        <v>169</v>
      </c>
      <c r="H268" t="s">
        <v>10</v>
      </c>
      <c r="I268">
        <v>0</v>
      </c>
    </row>
    <row r="269" spans="3:9">
      <c r="C269" t="s">
        <v>118</v>
      </c>
      <c r="D269" t="s">
        <v>892</v>
      </c>
      <c r="E269" t="s">
        <v>28</v>
      </c>
      <c r="F269" t="s">
        <v>9</v>
      </c>
      <c r="G269" t="s">
        <v>170</v>
      </c>
      <c r="H269" t="s">
        <v>10</v>
      </c>
      <c r="I269">
        <v>0</v>
      </c>
    </row>
    <row r="270" spans="3:9">
      <c r="C270" t="s">
        <v>119</v>
      </c>
      <c r="D270" t="s">
        <v>893</v>
      </c>
      <c r="E270" t="s">
        <v>28</v>
      </c>
      <c r="F270" t="s">
        <v>9</v>
      </c>
      <c r="G270" t="s">
        <v>171</v>
      </c>
      <c r="H270" t="s">
        <v>10</v>
      </c>
      <c r="I270">
        <v>0</v>
      </c>
    </row>
    <row r="271" spans="3:9">
      <c r="C271" t="s">
        <v>120</v>
      </c>
      <c r="D271" t="s">
        <v>894</v>
      </c>
      <c r="E271" t="s">
        <v>28</v>
      </c>
      <c r="F271" t="s">
        <v>9</v>
      </c>
      <c r="G271" t="s">
        <v>172</v>
      </c>
      <c r="H271" t="s">
        <v>10</v>
      </c>
      <c r="I271">
        <v>12</v>
      </c>
    </row>
    <row r="272" spans="3:9">
      <c r="C272" t="s">
        <v>121</v>
      </c>
      <c r="D272" t="s">
        <v>895</v>
      </c>
      <c r="E272" t="s">
        <v>28</v>
      </c>
      <c r="F272" t="s">
        <v>9</v>
      </c>
      <c r="G272" t="s">
        <v>173</v>
      </c>
      <c r="H272" t="s">
        <v>10</v>
      </c>
      <c r="I272">
        <v>0</v>
      </c>
    </row>
    <row r="273" spans="3:9">
      <c r="C273" t="s">
        <v>122</v>
      </c>
      <c r="D273" t="s">
        <v>896</v>
      </c>
      <c r="E273" t="s">
        <v>28</v>
      </c>
      <c r="F273" t="s">
        <v>9</v>
      </c>
      <c r="G273" t="s">
        <v>174</v>
      </c>
      <c r="H273" t="s">
        <v>10</v>
      </c>
      <c r="I273">
        <v>0</v>
      </c>
    </row>
    <row r="274" spans="3:9">
      <c r="C274" t="s">
        <v>123</v>
      </c>
      <c r="D274" t="s">
        <v>897</v>
      </c>
      <c r="E274" t="s">
        <v>28</v>
      </c>
      <c r="F274" t="s">
        <v>9</v>
      </c>
      <c r="G274" t="s">
        <v>175</v>
      </c>
      <c r="H274" t="s">
        <v>10</v>
      </c>
      <c r="I274">
        <v>0</v>
      </c>
    </row>
    <row r="275" spans="3:9">
      <c r="C275" t="s">
        <v>124</v>
      </c>
      <c r="D275" t="s">
        <v>898</v>
      </c>
      <c r="E275" t="s">
        <v>28</v>
      </c>
      <c r="F275" t="s">
        <v>9</v>
      </c>
      <c r="G275" t="s">
        <v>176</v>
      </c>
      <c r="H275" t="s">
        <v>10</v>
      </c>
      <c r="I275">
        <v>25</v>
      </c>
    </row>
    <row r="276" spans="3:9">
      <c r="C276" t="s">
        <v>125</v>
      </c>
      <c r="D276" t="s">
        <v>899</v>
      </c>
      <c r="E276" t="s">
        <v>28</v>
      </c>
      <c r="F276" t="s">
        <v>9</v>
      </c>
      <c r="G276" t="s">
        <v>177</v>
      </c>
      <c r="H276" t="s">
        <v>10</v>
      </c>
      <c r="I276">
        <v>15</v>
      </c>
    </row>
    <row r="277" spans="3:9">
      <c r="C277" t="s">
        <v>126</v>
      </c>
      <c r="D277" t="s">
        <v>900</v>
      </c>
      <c r="E277" t="s">
        <v>28</v>
      </c>
      <c r="F277" t="s">
        <v>9</v>
      </c>
      <c r="G277" t="s">
        <v>178</v>
      </c>
      <c r="H277" t="s">
        <v>10</v>
      </c>
      <c r="I277">
        <v>0</v>
      </c>
    </row>
    <row r="278" spans="3:9">
      <c r="C278" t="s">
        <v>127</v>
      </c>
      <c r="D278" t="s">
        <v>901</v>
      </c>
      <c r="E278" t="s">
        <v>28</v>
      </c>
      <c r="F278" t="s">
        <v>9</v>
      </c>
      <c r="G278" t="s">
        <v>179</v>
      </c>
      <c r="H278" t="s">
        <v>10</v>
      </c>
      <c r="I278">
        <v>0</v>
      </c>
    </row>
    <row r="279" spans="3:9">
      <c r="C279" t="s">
        <v>128</v>
      </c>
      <c r="D279" t="s">
        <v>902</v>
      </c>
      <c r="E279" t="s">
        <v>28</v>
      </c>
      <c r="F279" t="s">
        <v>9</v>
      </c>
      <c r="G279" t="s">
        <v>180</v>
      </c>
      <c r="H279" t="s">
        <v>10</v>
      </c>
      <c r="I279">
        <v>0</v>
      </c>
    </row>
    <row r="280" spans="3:9">
      <c r="C280" t="s">
        <v>129</v>
      </c>
      <c r="D280" t="s">
        <v>903</v>
      </c>
      <c r="E280" t="s">
        <v>28</v>
      </c>
      <c r="F280" t="s">
        <v>9</v>
      </c>
      <c r="G280" t="s">
        <v>181</v>
      </c>
      <c r="H280" t="s">
        <v>10</v>
      </c>
      <c r="I280">
        <v>196</v>
      </c>
    </row>
    <row r="281" spans="3:9">
      <c r="C281" t="s">
        <v>130</v>
      </c>
      <c r="D281" t="s">
        <v>904</v>
      </c>
      <c r="E281" t="s">
        <v>28</v>
      </c>
      <c r="F281" t="s">
        <v>9</v>
      </c>
      <c r="G281" t="s">
        <v>182</v>
      </c>
      <c r="H281" t="s">
        <v>10</v>
      </c>
      <c r="I281">
        <v>102</v>
      </c>
    </row>
    <row r="282" spans="3:9">
      <c r="C282" t="s">
        <v>131</v>
      </c>
      <c r="D282" t="s">
        <v>905</v>
      </c>
      <c r="E282" t="s">
        <v>28</v>
      </c>
      <c r="F282" t="s">
        <v>9</v>
      </c>
      <c r="G282" t="s">
        <v>183</v>
      </c>
      <c r="H282" t="s">
        <v>10</v>
      </c>
      <c r="I282">
        <v>0</v>
      </c>
    </row>
    <row r="283" spans="3:9">
      <c r="C283" t="s">
        <v>132</v>
      </c>
      <c r="D283" t="s">
        <v>906</v>
      </c>
      <c r="E283" t="s">
        <v>28</v>
      </c>
      <c r="F283" t="s">
        <v>9</v>
      </c>
      <c r="G283" t="s">
        <v>184</v>
      </c>
      <c r="H283" t="s">
        <v>10</v>
      </c>
      <c r="I283">
        <v>26</v>
      </c>
    </row>
    <row r="284" spans="3:9">
      <c r="C284" t="s">
        <v>133</v>
      </c>
      <c r="D284" t="s">
        <v>907</v>
      </c>
      <c r="E284" t="s">
        <v>28</v>
      </c>
      <c r="F284" t="s">
        <v>9</v>
      </c>
      <c r="G284" t="s">
        <v>185</v>
      </c>
      <c r="H284" t="s">
        <v>10</v>
      </c>
      <c r="I284">
        <v>0</v>
      </c>
    </row>
    <row r="285" spans="3:9">
      <c r="C285" t="s">
        <v>350</v>
      </c>
      <c r="D285" t="s">
        <v>349</v>
      </c>
      <c r="E285" t="s">
        <v>28</v>
      </c>
      <c r="F285" t="s">
        <v>9</v>
      </c>
      <c r="G285" t="s">
        <v>351</v>
      </c>
      <c r="H285" t="s">
        <v>10</v>
      </c>
      <c r="I285">
        <v>11</v>
      </c>
    </row>
    <row r="286" spans="3:9">
      <c r="C286" t="s">
        <v>236</v>
      </c>
      <c r="D286" t="s">
        <v>255</v>
      </c>
      <c r="E286" t="s">
        <v>244</v>
      </c>
      <c r="F286" t="s">
        <v>18</v>
      </c>
      <c r="G286" t="s">
        <v>237</v>
      </c>
      <c r="H286" t="s">
        <v>19</v>
      </c>
      <c r="I286" t="s">
        <v>6572</v>
      </c>
    </row>
    <row r="287" spans="3:9">
      <c r="C287" t="s">
        <v>245</v>
      </c>
      <c r="D287" t="s">
        <v>254</v>
      </c>
      <c r="E287" t="s">
        <v>244</v>
      </c>
      <c r="F287" t="s">
        <v>18</v>
      </c>
      <c r="G287" t="s">
        <v>239</v>
      </c>
      <c r="H287" t="s">
        <v>19</v>
      </c>
      <c r="I287" t="s">
        <v>6573</v>
      </c>
    </row>
    <row r="288" spans="3:9">
      <c r="C288" t="s">
        <v>246</v>
      </c>
      <c r="D288" t="s">
        <v>253</v>
      </c>
      <c r="E288" t="s">
        <v>244</v>
      </c>
      <c r="F288" t="s">
        <v>18</v>
      </c>
      <c r="G288" t="s">
        <v>240</v>
      </c>
      <c r="H288" t="s">
        <v>19</v>
      </c>
      <c r="I288" t="s">
        <v>6574</v>
      </c>
    </row>
    <row r="289" spans="3:9">
      <c r="C289" t="s">
        <v>248</v>
      </c>
      <c r="D289" t="s">
        <v>252</v>
      </c>
      <c r="E289" t="s">
        <v>244</v>
      </c>
      <c r="F289" t="s">
        <v>18</v>
      </c>
      <c r="G289" t="s">
        <v>241</v>
      </c>
      <c r="H289" t="s">
        <v>19</v>
      </c>
      <c r="I289" t="s">
        <v>6575</v>
      </c>
    </row>
    <row r="290" spans="3:9">
      <c r="C290" t="s">
        <v>247</v>
      </c>
      <c r="D290" t="s">
        <v>251</v>
      </c>
      <c r="E290" t="s">
        <v>244</v>
      </c>
      <c r="F290" t="s">
        <v>18</v>
      </c>
      <c r="G290" t="s">
        <v>242</v>
      </c>
      <c r="H290" t="s">
        <v>19</v>
      </c>
      <c r="I290" t="s">
        <v>6576</v>
      </c>
    </row>
    <row r="291" spans="3:9">
      <c r="C291" t="s">
        <v>249</v>
      </c>
      <c r="D291" t="s">
        <v>250</v>
      </c>
      <c r="E291" t="s">
        <v>244</v>
      </c>
      <c r="F291" t="s">
        <v>18</v>
      </c>
      <c r="G291" t="s">
        <v>243</v>
      </c>
      <c r="H291" t="s">
        <v>19</v>
      </c>
      <c r="I291" t="s">
        <v>6577</v>
      </c>
    </row>
    <row r="292" spans="3:9">
      <c r="C292" t="s">
        <v>352</v>
      </c>
      <c r="D292" t="s">
        <v>353</v>
      </c>
      <c r="E292" t="s">
        <v>263</v>
      </c>
      <c r="F292" t="s">
        <v>18</v>
      </c>
      <c r="G292" t="s">
        <v>354</v>
      </c>
      <c r="H292" t="s">
        <v>19</v>
      </c>
      <c r="I292" t="s">
        <v>6578</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EB37-3DC4-45CA-AF07-C81F997E7FCC}">
  <dimension ref="B1:XFD92"/>
  <sheetViews>
    <sheetView topLeftCell="A43" zoomScale="70" zoomScaleNormal="70" workbookViewId="0">
      <selection activeCell="P45" sqref="P45"/>
    </sheetView>
  </sheetViews>
  <sheetFormatPr defaultRowHeight="15.75" customHeight="1"/>
  <cols>
    <col min="3" max="3" width="52.28515625" customWidth="1"/>
    <col min="4" max="4" width="22.28515625" customWidth="1"/>
    <col min="5" max="5" width="14.28515625" customWidth="1"/>
    <col min="6" max="6" width="22.42578125" customWidth="1"/>
    <col min="7" max="7" width="13.42578125" customWidth="1"/>
    <col min="8" max="8" width="21.28515625" customWidth="1"/>
    <col min="9" max="9" width="3.85546875" customWidth="1"/>
    <col min="11" max="11" width="11.42578125" customWidth="1"/>
    <col min="12" max="12" width="10.28515625" customWidth="1"/>
    <col min="13" max="13" width="13.85546875" customWidth="1"/>
    <col min="14" max="14" width="22.28515625" customWidth="1"/>
    <col min="15" max="15" width="12.28515625" customWidth="1"/>
    <col min="16" max="16" width="20.28515625" customWidth="1"/>
    <col min="17" max="17" width="12.28515625" customWidth="1"/>
    <col min="18" max="18" width="20.28515625" customWidth="1"/>
    <col min="19" max="19" width="12.28515625" customWidth="1"/>
    <col min="20" max="20" width="20.28515625" customWidth="1"/>
  </cols>
  <sheetData>
    <row r="1" spans="2:20" ht="15.75" customHeight="1">
      <c r="D1" s="305" t="s">
        <v>6687</v>
      </c>
      <c r="E1" s="305"/>
      <c r="F1" s="305"/>
      <c r="G1" s="305"/>
      <c r="H1" s="305"/>
      <c r="N1" s="305" t="s">
        <v>6849</v>
      </c>
      <c r="O1" s="305"/>
      <c r="P1" s="305"/>
      <c r="Q1" s="305"/>
      <c r="R1" s="305"/>
      <c r="S1" s="305"/>
      <c r="T1" s="305"/>
    </row>
    <row r="2" spans="2:20" ht="15.75" customHeight="1">
      <c r="D2" s="305"/>
      <c r="E2" s="305"/>
      <c r="F2" s="305"/>
      <c r="G2" s="305"/>
      <c r="H2" s="305"/>
      <c r="N2" s="305"/>
      <c r="O2" s="305"/>
      <c r="P2" s="305"/>
      <c r="Q2" s="305"/>
      <c r="R2" s="305"/>
      <c r="S2" s="305"/>
      <c r="T2" s="305"/>
    </row>
    <row r="3" spans="2:20" ht="15.75" customHeight="1">
      <c r="D3" t="s">
        <v>6790</v>
      </c>
      <c r="F3">
        <v>1081</v>
      </c>
      <c r="H3">
        <v>1087</v>
      </c>
      <c r="N3">
        <v>1089</v>
      </c>
      <c r="P3">
        <v>1100</v>
      </c>
      <c r="R3">
        <v>1110</v>
      </c>
      <c r="T3">
        <v>1118</v>
      </c>
    </row>
    <row r="5" spans="2:20" ht="15.75" customHeight="1">
      <c r="C5" t="s">
        <v>6779</v>
      </c>
      <c r="D5" s="49">
        <f>Fonctions!E11/100</f>
        <v>-3.9000000000000003E-3</v>
      </c>
      <c r="E5" s="72" t="s">
        <v>747</v>
      </c>
      <c r="F5" s="49">
        <f>Fonctions!E12/100</f>
        <v>-2.5600000000000002E-3</v>
      </c>
      <c r="G5" s="72" t="s">
        <v>749</v>
      </c>
      <c r="H5" s="50">
        <f>F5</f>
        <v>-2.5600000000000002E-3</v>
      </c>
      <c r="J5" t="s">
        <v>6689</v>
      </c>
      <c r="K5" t="s">
        <v>6721</v>
      </c>
      <c r="N5" s="81">
        <f>H5</f>
        <v>-2.5600000000000002E-3</v>
      </c>
      <c r="O5" s="74" t="s">
        <v>6712</v>
      </c>
      <c r="P5" s="81">
        <f>N5</f>
        <v>-2.5600000000000002E-3</v>
      </c>
      <c r="Q5" s="74" t="s">
        <v>6714</v>
      </c>
      <c r="R5" s="81">
        <f>P5</f>
        <v>-2.5600000000000002E-3</v>
      </c>
      <c r="S5" s="74" t="s">
        <v>6713</v>
      </c>
    </row>
    <row r="6" spans="2:20" ht="15.75" customHeight="1" thickBot="1">
      <c r="C6" t="s">
        <v>6688</v>
      </c>
      <c r="D6" s="50">
        <f>Fonctions!E9/100</f>
        <v>-7.000000000000001E-4</v>
      </c>
      <c r="E6" s="72" t="s">
        <v>738</v>
      </c>
      <c r="F6" s="50">
        <f>Fonctions!E10/100</f>
        <v>1E-3</v>
      </c>
      <c r="G6" s="72" t="s">
        <v>740</v>
      </c>
      <c r="H6" s="50">
        <v>1.01E-3</v>
      </c>
      <c r="J6" t="s">
        <v>6720</v>
      </c>
      <c r="N6" s="82">
        <f>N7</f>
        <v>1.01E-3</v>
      </c>
      <c r="O6" s="75" t="s">
        <v>496</v>
      </c>
      <c r="P6" s="82">
        <f>N6</f>
        <v>1.01E-3</v>
      </c>
      <c r="Q6" s="75" t="s">
        <v>500</v>
      </c>
      <c r="R6" s="82">
        <f>P6</f>
        <v>1.01E-3</v>
      </c>
      <c r="S6" s="75" t="s">
        <v>502</v>
      </c>
    </row>
    <row r="7" spans="2:20" ht="15.75" customHeight="1" thickBot="1">
      <c r="J7" s="13"/>
      <c r="N7" s="272">
        <v>1.01E-3</v>
      </c>
      <c r="O7" s="272"/>
      <c r="P7" s="272">
        <v>9.1E-4</v>
      </c>
      <c r="Q7" s="272"/>
      <c r="R7" s="272">
        <v>7.2000000000000005E-4</v>
      </c>
    </row>
    <row r="8" spans="2:20" ht="15.75" customHeight="1" thickBot="1">
      <c r="C8" s="14"/>
      <c r="D8" s="40">
        <v>2008</v>
      </c>
      <c r="E8" s="39" t="s">
        <v>6722</v>
      </c>
      <c r="F8" s="40">
        <v>2013</v>
      </c>
      <c r="G8" s="39" t="s">
        <v>6722</v>
      </c>
      <c r="H8" s="40">
        <v>2018</v>
      </c>
      <c r="J8" t="s">
        <v>6689</v>
      </c>
      <c r="L8" s="39" t="s">
        <v>6723</v>
      </c>
      <c r="N8" s="55">
        <v>2020</v>
      </c>
      <c r="O8" s="40" t="s">
        <v>6720</v>
      </c>
      <c r="P8" s="53">
        <v>2030</v>
      </c>
      <c r="Q8" s="40" t="s">
        <v>6720</v>
      </c>
      <c r="R8" s="53">
        <v>2040</v>
      </c>
      <c r="S8" s="40" t="s">
        <v>6720</v>
      </c>
      <c r="T8" s="56">
        <v>2050</v>
      </c>
    </row>
    <row r="9" spans="2:20" ht="15.75" customHeight="1" thickBot="1">
      <c r="C9" s="34"/>
      <c r="D9" s="73" t="s">
        <v>662</v>
      </c>
      <c r="E9" s="35"/>
      <c r="F9" s="73" t="s">
        <v>664</v>
      </c>
      <c r="G9" s="35"/>
      <c r="H9" s="73" t="s">
        <v>666</v>
      </c>
      <c r="N9" s="76" t="s">
        <v>504</v>
      </c>
      <c r="O9" s="60"/>
      <c r="P9" s="78" t="s">
        <v>506</v>
      </c>
      <c r="Q9" s="60"/>
      <c r="R9" s="78" t="s">
        <v>508</v>
      </c>
      <c r="S9" s="60"/>
      <c r="T9" s="79" t="s">
        <v>510</v>
      </c>
    </row>
    <row r="10" spans="2:20" ht="15.75" customHeight="1" thickBot="1">
      <c r="B10" t="s">
        <v>6690</v>
      </c>
      <c r="C10" s="15" t="s">
        <v>5369</v>
      </c>
      <c r="D10" s="41">
        <v>1084428</v>
      </c>
      <c r="E10" s="17">
        <f>F10-D10</f>
        <v>-3657</v>
      </c>
      <c r="F10" s="41">
        <v>1080771</v>
      </c>
      <c r="G10" s="17">
        <f>H10-F10</f>
        <v>5448</v>
      </c>
      <c r="H10" s="41">
        <v>1086219</v>
      </c>
      <c r="J10">
        <f>H10-D10</f>
        <v>1791</v>
      </c>
      <c r="L10">
        <f>N10-H10</f>
        <v>2195</v>
      </c>
      <c r="N10" s="16">
        <f>Fonctions!E18</f>
        <v>1088414</v>
      </c>
      <c r="O10" s="57">
        <f>P10-N10</f>
        <v>11043</v>
      </c>
      <c r="P10" s="18">
        <f>Fonctions!E19</f>
        <v>1099457</v>
      </c>
      <c r="Q10" s="57">
        <f>R10-P10</f>
        <v>11155</v>
      </c>
      <c r="R10" s="18">
        <f>Fonctions!E20</f>
        <v>1110612</v>
      </c>
      <c r="S10" s="57">
        <f>T10-R10</f>
        <v>11268</v>
      </c>
      <c r="T10" s="19">
        <f>Fonctions!E21</f>
        <v>1121880</v>
      </c>
    </row>
    <row r="11" spans="2:20" ht="15.75" customHeight="1" thickBot="1">
      <c r="C11" s="15"/>
      <c r="D11" s="73" t="s">
        <v>674</v>
      </c>
      <c r="E11" s="21"/>
      <c r="F11" s="73" t="s">
        <v>676</v>
      </c>
      <c r="G11" s="21"/>
      <c r="H11" s="73" t="s">
        <v>678</v>
      </c>
      <c r="N11" s="77" t="s">
        <v>6743</v>
      </c>
      <c r="O11" s="58"/>
      <c r="P11" s="77" t="s">
        <v>6744</v>
      </c>
      <c r="Q11" s="58"/>
      <c r="R11" s="77" t="s">
        <v>6745</v>
      </c>
      <c r="S11" s="58"/>
      <c r="T11" s="73" t="s">
        <v>6746</v>
      </c>
    </row>
    <row r="12" spans="2:20" ht="15.75" customHeight="1" thickBot="1">
      <c r="B12" t="s">
        <v>6691</v>
      </c>
      <c r="C12" s="15" t="s">
        <v>6692</v>
      </c>
      <c r="D12" s="42">
        <v>495950</v>
      </c>
      <c r="E12" s="21">
        <f>F12-D12</f>
        <v>7818</v>
      </c>
      <c r="F12" s="42">
        <v>503768</v>
      </c>
      <c r="G12" s="21">
        <f>H12-F12</f>
        <v>8795</v>
      </c>
      <c r="H12" s="42">
        <v>512563</v>
      </c>
      <c r="J12">
        <f>H12-D12</f>
        <v>16613</v>
      </c>
      <c r="K12" s="24"/>
      <c r="L12">
        <f>N12-H12</f>
        <v>3527</v>
      </c>
      <c r="N12" s="20">
        <f>N28</f>
        <v>516090</v>
      </c>
      <c r="O12" s="58">
        <f>P12-N12</f>
        <v>18743</v>
      </c>
      <c r="P12" s="22">
        <f>P28</f>
        <v>534833</v>
      </c>
      <c r="Q12" s="58">
        <f>R12-P12</f>
        <v>19513</v>
      </c>
      <c r="R12" s="22">
        <f>R28</f>
        <v>554346</v>
      </c>
      <c r="S12" s="58">
        <f>T12-R12</f>
        <v>20314</v>
      </c>
      <c r="T12" s="23">
        <f>T28</f>
        <v>574660</v>
      </c>
    </row>
    <row r="13" spans="2:20" ht="15.75" customHeight="1" thickBot="1">
      <c r="C13" s="15"/>
      <c r="D13" s="51">
        <f>D12/D21</f>
        <v>0.68994155772791577</v>
      </c>
      <c r="E13" s="21"/>
      <c r="F13" s="51">
        <f>F12/F21</f>
        <v>0.67559379723120372</v>
      </c>
      <c r="G13" s="21"/>
      <c r="H13" s="51">
        <f>H12/H21</f>
        <v>0.66367005215481745</v>
      </c>
      <c r="K13" s="24"/>
      <c r="L13" s="24"/>
      <c r="N13" s="54">
        <f>1-N16-N19</f>
        <v>0.66367005215481756</v>
      </c>
      <c r="O13" s="61">
        <f>P13-N13</f>
        <v>1.4999999999999902E-2</v>
      </c>
      <c r="P13" s="54">
        <f>1-P16-P19</f>
        <v>0.67867005215481746</v>
      </c>
      <c r="Q13" s="61">
        <f>R13-P13</f>
        <v>1.5000000000000013E-2</v>
      </c>
      <c r="R13" s="54">
        <f>1-R16-R19</f>
        <v>0.69367005215481747</v>
      </c>
      <c r="S13" s="61">
        <f>T13-R13</f>
        <v>1.4999999999999902E-2</v>
      </c>
      <c r="T13" s="62">
        <f>1-T16-T19</f>
        <v>0.70867005215481738</v>
      </c>
    </row>
    <row r="14" spans="2:20" ht="15.75" customHeight="1" thickBot="1">
      <c r="C14" s="15"/>
      <c r="D14" s="73" t="s">
        <v>680</v>
      </c>
      <c r="E14" s="21"/>
      <c r="F14" s="73" t="s">
        <v>682</v>
      </c>
      <c r="G14" s="21"/>
      <c r="H14" s="73" t="s">
        <v>684</v>
      </c>
      <c r="K14" s="24"/>
      <c r="L14" s="24"/>
      <c r="M14" s="24" t="s">
        <v>6782</v>
      </c>
      <c r="N14" s="73" t="s">
        <v>6747</v>
      </c>
      <c r="O14" s="58"/>
      <c r="P14" s="73" t="s">
        <v>6748</v>
      </c>
      <c r="Q14" s="58"/>
      <c r="R14" s="73" t="s">
        <v>6749</v>
      </c>
      <c r="S14" s="58"/>
      <c r="T14" s="73" t="s">
        <v>6750</v>
      </c>
    </row>
    <row r="15" spans="2:20" ht="15.75" customHeight="1" thickBot="1">
      <c r="B15" t="s">
        <v>6691</v>
      </c>
      <c r="C15" s="15" t="s">
        <v>296</v>
      </c>
      <c r="D15" s="42">
        <v>166797</v>
      </c>
      <c r="E15" s="21">
        <f>F15-D15</f>
        <v>11146</v>
      </c>
      <c r="F15" s="42">
        <v>177943</v>
      </c>
      <c r="G15" s="21">
        <f>H15-F15</f>
        <v>17162</v>
      </c>
      <c r="H15" s="42">
        <v>195105</v>
      </c>
      <c r="J15">
        <f>H15-D15</f>
        <v>28308</v>
      </c>
      <c r="K15" s="24"/>
      <c r="L15">
        <f>N15-H15</f>
        <v>1343</v>
      </c>
      <c r="M15" t="s">
        <v>6780</v>
      </c>
      <c r="N15" s="20">
        <f>ROUND(N12/N13*N16,0)</f>
        <v>196448</v>
      </c>
      <c r="O15" s="58">
        <f>P15-N15</f>
        <v>-1306</v>
      </c>
      <c r="P15" s="20">
        <f>ROUND(P12/P13*P16,0)</f>
        <v>195142</v>
      </c>
      <c r="Q15" s="58">
        <f>R15-P15</f>
        <v>-1250</v>
      </c>
      <c r="R15" s="20">
        <f>ROUND(R12/R13*R16,0)</f>
        <v>193892</v>
      </c>
      <c r="S15" s="58">
        <f>T15-R15</f>
        <v>-1203</v>
      </c>
      <c r="T15" s="42">
        <f>ROUND(T12/T13*T16,0)</f>
        <v>192689</v>
      </c>
    </row>
    <row r="16" spans="2:20" ht="15.75" customHeight="1" thickBot="1">
      <c r="C16" s="15"/>
      <c r="D16" s="51">
        <f>D15/D21</f>
        <v>0.23203988709414897</v>
      </c>
      <c r="E16" s="21"/>
      <c r="F16" s="51">
        <f>F15/F21</f>
        <v>0.23863601312650284</v>
      </c>
      <c r="G16" s="21"/>
      <c r="H16" s="51">
        <f>H15/H21</f>
        <v>0.25262327855437411</v>
      </c>
      <c r="K16" s="24"/>
      <c r="L16" s="24"/>
      <c r="M16" s="52">
        <v>-5.0000000000000001E-3</v>
      </c>
      <c r="N16" s="54">
        <f>H16</f>
        <v>0.25262327855437411</v>
      </c>
      <c r="O16" s="61">
        <f>P16-N16</f>
        <v>-5.0000000000000044E-3</v>
      </c>
      <c r="P16" s="54">
        <f>N16+$M$16</f>
        <v>0.2476232785543741</v>
      </c>
      <c r="Q16" s="61">
        <f>R16-P16</f>
        <v>-5.0000000000000044E-3</v>
      </c>
      <c r="R16" s="54">
        <f>P16+$M$16</f>
        <v>0.2426232785543741</v>
      </c>
      <c r="S16" s="61">
        <f>T16-R16</f>
        <v>-5.0000000000000044E-3</v>
      </c>
      <c r="T16" s="62">
        <f>R16+$M$16</f>
        <v>0.2376232785543741</v>
      </c>
    </row>
    <row r="17" spans="2:20" ht="15.75" customHeight="1" thickBot="1">
      <c r="C17" s="15"/>
      <c r="D17" s="73" t="s">
        <v>686</v>
      </c>
      <c r="E17" s="21"/>
      <c r="F17" s="73" t="s">
        <v>688</v>
      </c>
      <c r="G17" s="21"/>
      <c r="H17" s="73" t="s">
        <v>690</v>
      </c>
      <c r="K17" s="24"/>
      <c r="L17" s="24"/>
      <c r="N17" s="73" t="s">
        <v>6751</v>
      </c>
      <c r="O17" s="58"/>
      <c r="P17" s="73" t="s">
        <v>6752</v>
      </c>
      <c r="Q17" s="58"/>
      <c r="R17" s="73" t="s">
        <v>6753</v>
      </c>
      <c r="S17" s="58"/>
      <c r="T17" s="73" t="s">
        <v>6754</v>
      </c>
    </row>
    <row r="18" spans="2:20" ht="15.75" customHeight="1" thickBot="1">
      <c r="B18" t="s">
        <v>6691</v>
      </c>
      <c r="C18" s="15" t="s">
        <v>294</v>
      </c>
      <c r="D18" s="42">
        <v>56082</v>
      </c>
      <c r="E18" s="21">
        <f>F18-D18</f>
        <v>7874</v>
      </c>
      <c r="F18" s="42">
        <v>63956</v>
      </c>
      <c r="G18" s="21">
        <f>H18-F18</f>
        <v>692</v>
      </c>
      <c r="H18" s="42">
        <v>64648</v>
      </c>
      <c r="J18">
        <f>H18-D18</f>
        <v>8566</v>
      </c>
      <c r="K18" s="24"/>
      <c r="L18">
        <f>N18-H18</f>
        <v>445</v>
      </c>
      <c r="M18" t="s">
        <v>6781</v>
      </c>
      <c r="N18" s="20">
        <f>ROUND(N12/N13*N19,0)</f>
        <v>65093</v>
      </c>
      <c r="O18" s="58">
        <f>P18-N18</f>
        <v>-7008</v>
      </c>
      <c r="P18" s="20">
        <f>ROUND(P12/P13*P19,0)</f>
        <v>58085</v>
      </c>
      <c r="Q18" s="58">
        <f>R18-P18</f>
        <v>-7174</v>
      </c>
      <c r="R18" s="20">
        <f>ROUND(R12/R13*R19,0)</f>
        <v>50911</v>
      </c>
      <c r="S18" s="58">
        <f>T18-R18</f>
        <v>-7360</v>
      </c>
      <c r="T18" s="42">
        <f>ROUND(T12/T13*T19,0)</f>
        <v>43551</v>
      </c>
    </row>
    <row r="19" spans="2:20" ht="15.75" customHeight="1" thickBot="1">
      <c r="C19" s="15"/>
      <c r="D19" s="51">
        <f>D18/D21</f>
        <v>7.8018555177935225E-2</v>
      </c>
      <c r="E19" s="21"/>
      <c r="F19" s="51">
        <f>F18/F21</f>
        <v>8.577018964229341E-2</v>
      </c>
      <c r="G19" s="21"/>
      <c r="H19" s="51">
        <f>H18/H21</f>
        <v>8.370666929080843E-2</v>
      </c>
      <c r="K19" s="24"/>
      <c r="L19" s="24"/>
      <c r="M19" s="52">
        <v>-0.01</v>
      </c>
      <c r="N19" s="54">
        <f>H19</f>
        <v>8.370666929080843E-2</v>
      </c>
      <c r="O19" s="61">
        <f>P19-N19</f>
        <v>-9.999999999999995E-3</v>
      </c>
      <c r="P19" s="54">
        <f>N19+$M$19</f>
        <v>7.3706669290808435E-2</v>
      </c>
      <c r="Q19" s="61">
        <f>R19-P19</f>
        <v>-9.999999999999995E-3</v>
      </c>
      <c r="R19" s="54">
        <f>P19+$M$19</f>
        <v>6.370666929080844E-2</v>
      </c>
      <c r="S19" s="61">
        <f>T19-R19</f>
        <v>-1.0000000000000002E-2</v>
      </c>
      <c r="T19" s="62">
        <f>R19+$M$19</f>
        <v>5.3706669290808438E-2</v>
      </c>
    </row>
    <row r="20" spans="2:20" ht="15.75" customHeight="1" thickBot="1">
      <c r="C20" s="15" t="s">
        <v>6693</v>
      </c>
      <c r="D20" s="43">
        <f>D15+D18</f>
        <v>222879</v>
      </c>
      <c r="E20" s="45">
        <f>E15+E18</f>
        <v>19020</v>
      </c>
      <c r="F20" s="43">
        <f>F15+F18</f>
        <v>241899</v>
      </c>
      <c r="G20" s="45">
        <f>G15+G18</f>
        <v>17854</v>
      </c>
      <c r="H20" s="43">
        <f>H15+H18</f>
        <v>259753</v>
      </c>
      <c r="J20">
        <f>H20-D20</f>
        <v>36874</v>
      </c>
      <c r="L20">
        <f>N20-H20</f>
        <v>1788</v>
      </c>
      <c r="N20" s="43">
        <f t="shared" ref="N20:T20" si="0">N15+N18</f>
        <v>261541</v>
      </c>
      <c r="O20" s="59">
        <f t="shared" si="0"/>
        <v>-8314</v>
      </c>
      <c r="P20" s="43">
        <f t="shared" si="0"/>
        <v>253227</v>
      </c>
      <c r="Q20" s="59">
        <f t="shared" si="0"/>
        <v>-8424</v>
      </c>
      <c r="R20" s="43">
        <f t="shared" si="0"/>
        <v>244803</v>
      </c>
      <c r="S20" s="59">
        <f t="shared" si="0"/>
        <v>-8563</v>
      </c>
      <c r="T20" s="43">
        <f t="shared" si="0"/>
        <v>236240</v>
      </c>
    </row>
    <row r="21" spans="2:20" ht="15.75" customHeight="1">
      <c r="C21" s="25" t="s">
        <v>6694</v>
      </c>
      <c r="D21" s="44">
        <f>D20+D12</f>
        <v>718829</v>
      </c>
      <c r="E21" s="46">
        <f>E20+E12</f>
        <v>26838</v>
      </c>
      <c r="F21" s="44">
        <f>F20+F12</f>
        <v>745667</v>
      </c>
      <c r="G21" s="46">
        <f>G20+G12</f>
        <v>26649</v>
      </c>
      <c r="H21" s="44">
        <f>H20+H12</f>
        <v>772316</v>
      </c>
      <c r="J21">
        <f>H21-D21</f>
        <v>53487</v>
      </c>
      <c r="N21" s="44">
        <f>N12+N15+N18</f>
        <v>777631</v>
      </c>
      <c r="O21" s="46">
        <f>O20+O12</f>
        <v>10429</v>
      </c>
      <c r="P21" s="44">
        <f>P12+P15+P18</f>
        <v>788060</v>
      </c>
      <c r="Q21" s="46">
        <f>Q20+Q12</f>
        <v>11089</v>
      </c>
      <c r="R21" s="44">
        <f>R12+R15+R18</f>
        <v>799149</v>
      </c>
      <c r="S21" s="46">
        <f>S20+S12</f>
        <v>11751</v>
      </c>
      <c r="T21" s="44">
        <f>T12+T15+T18</f>
        <v>810900</v>
      </c>
    </row>
    <row r="23" spans="2:20" ht="15.75" customHeight="1" thickBot="1"/>
    <row r="24" spans="2:20" ht="15.75" customHeight="1" thickBot="1">
      <c r="C24" s="25"/>
      <c r="D24" s="84">
        <f>D8</f>
        <v>2008</v>
      </c>
      <c r="E24" s="84" t="str">
        <f>E8</f>
        <v>5 ans</v>
      </c>
      <c r="F24" s="84">
        <f>F8</f>
        <v>2013</v>
      </c>
      <c r="G24" s="84" t="str">
        <f>G8</f>
        <v>5 ans</v>
      </c>
      <c r="H24" s="85">
        <f>H8</f>
        <v>2018</v>
      </c>
      <c r="I24" s="26"/>
      <c r="J24" s="26"/>
      <c r="N24" s="84">
        <f t="shared" ref="N24:T24" si="1">N8</f>
        <v>2020</v>
      </c>
      <c r="O24" s="84" t="str">
        <f t="shared" si="1"/>
        <v>10 ans</v>
      </c>
      <c r="P24" s="84">
        <f t="shared" si="1"/>
        <v>2030</v>
      </c>
      <c r="Q24" s="84" t="str">
        <f t="shared" si="1"/>
        <v>10 ans</v>
      </c>
      <c r="R24" s="84">
        <f t="shared" si="1"/>
        <v>2040</v>
      </c>
      <c r="S24" s="84" t="str">
        <f t="shared" si="1"/>
        <v>10 ans</v>
      </c>
      <c r="T24" s="85">
        <f t="shared" si="1"/>
        <v>2050</v>
      </c>
    </row>
    <row r="25" spans="2:20" ht="15.75" customHeight="1">
      <c r="C25" s="25"/>
      <c r="D25" s="86" t="s">
        <v>710</v>
      </c>
      <c r="E25" s="17"/>
      <c r="F25" s="87" t="s">
        <v>712</v>
      </c>
      <c r="G25" s="17"/>
      <c r="H25" s="88" t="s">
        <v>714</v>
      </c>
      <c r="I25" s="26"/>
      <c r="J25" s="26"/>
      <c r="N25" s="86" t="s">
        <v>6727</v>
      </c>
      <c r="O25" s="17"/>
      <c r="P25" s="87" t="s">
        <v>6728</v>
      </c>
      <c r="Q25" s="17"/>
      <c r="R25" s="87" t="s">
        <v>6730</v>
      </c>
      <c r="S25" s="17"/>
      <c r="T25" s="88" t="s">
        <v>6729</v>
      </c>
    </row>
    <row r="26" spans="2:20" ht="15.75" customHeight="1">
      <c r="B26" t="s">
        <v>6695</v>
      </c>
      <c r="C26" s="25" t="s">
        <v>6696</v>
      </c>
      <c r="D26" s="89">
        <v>1060119</v>
      </c>
      <c r="E26" s="21">
        <f>F26-D26</f>
        <v>-3905</v>
      </c>
      <c r="F26" s="22">
        <v>1056214</v>
      </c>
      <c r="G26" s="21">
        <f>H26-F26</f>
        <v>4272</v>
      </c>
      <c r="H26" s="23">
        <v>1060486</v>
      </c>
      <c r="J26">
        <f>H26-D26</f>
        <v>367</v>
      </c>
      <c r="L26">
        <f>N26-H26</f>
        <v>2143</v>
      </c>
      <c r="N26" s="20">
        <f>N10-N30</f>
        <v>1062629</v>
      </c>
      <c r="O26" s="21">
        <f>P26-N26</f>
        <v>10781</v>
      </c>
      <c r="P26" s="22">
        <f>P10-P30</f>
        <v>1073410</v>
      </c>
      <c r="Q26" s="21">
        <f>R26-P26</f>
        <v>10891</v>
      </c>
      <c r="R26" s="22">
        <f>R10-R30</f>
        <v>1084301</v>
      </c>
      <c r="S26" s="21">
        <f>T26-R26</f>
        <v>11001</v>
      </c>
      <c r="T26" s="23">
        <f>T10-T30</f>
        <v>1095302</v>
      </c>
    </row>
    <row r="27" spans="2:20" ht="15.75" customHeight="1">
      <c r="C27" s="25"/>
      <c r="D27" s="77" t="s">
        <v>704</v>
      </c>
      <c r="E27" s="21"/>
      <c r="F27" s="90" t="s">
        <v>706</v>
      </c>
      <c r="G27" s="21"/>
      <c r="H27" s="91" t="s">
        <v>708</v>
      </c>
      <c r="N27" s="77" t="s">
        <v>6731</v>
      </c>
      <c r="O27" s="21"/>
      <c r="P27" s="90" t="s">
        <v>6732</v>
      </c>
      <c r="Q27" s="21"/>
      <c r="R27" s="90" t="s">
        <v>6733</v>
      </c>
      <c r="S27" s="21"/>
      <c r="T27" s="91" t="s">
        <v>6734</v>
      </c>
    </row>
    <row r="28" spans="2:20" ht="15.75" customHeight="1">
      <c r="B28" t="s">
        <v>6695</v>
      </c>
      <c r="C28" s="25" t="s">
        <v>6697</v>
      </c>
      <c r="D28" s="89">
        <v>495931</v>
      </c>
      <c r="E28" s="21">
        <f>F28-D28</f>
        <v>7921</v>
      </c>
      <c r="F28" s="22">
        <v>503852</v>
      </c>
      <c r="G28" s="21">
        <f>H28-F28</f>
        <v>8574</v>
      </c>
      <c r="H28" s="23">
        <v>512426</v>
      </c>
      <c r="J28" s="21">
        <f>H28-D28</f>
        <v>16495</v>
      </c>
      <c r="K28" s="12"/>
      <c r="L28">
        <f>N28-H28</f>
        <v>3664</v>
      </c>
      <c r="M28" s="12"/>
      <c r="N28" s="20">
        <f>ROUND(N26/N34,0)</f>
        <v>516090</v>
      </c>
      <c r="O28" s="21">
        <f>P28-N28</f>
        <v>18743</v>
      </c>
      <c r="P28" s="22">
        <f>ROUND(P26/P34,0)</f>
        <v>534833</v>
      </c>
      <c r="Q28" s="21">
        <f>R28-P28</f>
        <v>19513</v>
      </c>
      <c r="R28" s="22">
        <f>ROUND(R26/R34,0)</f>
        <v>554346</v>
      </c>
      <c r="S28" s="21">
        <f>T28-R28</f>
        <v>20314</v>
      </c>
      <c r="T28" s="23">
        <f>ROUND(T26/T34,0)</f>
        <v>574660</v>
      </c>
    </row>
    <row r="29" spans="2:20" ht="15.75" customHeight="1">
      <c r="C29" s="25"/>
      <c r="D29" s="92" t="s">
        <v>321</v>
      </c>
      <c r="E29" s="63"/>
      <c r="F29" s="74" t="s">
        <v>323</v>
      </c>
      <c r="G29" s="63"/>
      <c r="H29" s="93" t="s">
        <v>324</v>
      </c>
      <c r="L29" s="12"/>
      <c r="M29" s="12"/>
      <c r="N29" s="92" t="s">
        <v>6736</v>
      </c>
      <c r="O29" s="21"/>
      <c r="P29" s="74" t="s">
        <v>6735</v>
      </c>
      <c r="Q29" s="21"/>
      <c r="R29" s="74" t="s">
        <v>6737</v>
      </c>
      <c r="S29" s="21"/>
      <c r="T29" s="93" t="s">
        <v>6738</v>
      </c>
    </row>
    <row r="30" spans="2:20" ht="15.75" customHeight="1">
      <c r="C30" s="25" t="s">
        <v>6698</v>
      </c>
      <c r="D30" s="94">
        <f>D10-D26</f>
        <v>24309</v>
      </c>
      <c r="E30" s="46">
        <f>F30-D30</f>
        <v>248</v>
      </c>
      <c r="F30" s="44">
        <f>F10-F26</f>
        <v>24557</v>
      </c>
      <c r="G30" s="46">
        <f>H30-F30</f>
        <v>1176</v>
      </c>
      <c r="H30" s="95">
        <f>H10-H26</f>
        <v>25733</v>
      </c>
      <c r="J30" s="27">
        <f>H30-D30</f>
        <v>1424</v>
      </c>
      <c r="L30">
        <f>N30-H30</f>
        <v>52</v>
      </c>
      <c r="M30" s="12"/>
      <c r="N30" s="94">
        <f>ROUND(N10*N32,0)</f>
        <v>25785</v>
      </c>
      <c r="O30" s="46">
        <f>P30-N30</f>
        <v>262</v>
      </c>
      <c r="P30" s="44">
        <f>ROUND(P10*P32,0)</f>
        <v>26047</v>
      </c>
      <c r="Q30" s="46">
        <f>R30-P30</f>
        <v>264</v>
      </c>
      <c r="R30" s="44">
        <f>ROUND(R10*R32,0)</f>
        <v>26311</v>
      </c>
      <c r="S30" s="46">
        <f>T30-R30</f>
        <v>267</v>
      </c>
      <c r="T30" s="95">
        <f>ROUND(T10*T32,0)</f>
        <v>26578</v>
      </c>
    </row>
    <row r="31" spans="2:20" ht="15.75" customHeight="1">
      <c r="C31" s="25"/>
      <c r="D31" s="92" t="s">
        <v>6725</v>
      </c>
      <c r="E31" s="27"/>
      <c r="F31" s="74" t="s">
        <v>6726</v>
      </c>
      <c r="G31" s="27"/>
      <c r="H31" s="93" t="s">
        <v>6724</v>
      </c>
      <c r="L31" s="12"/>
      <c r="M31" s="12"/>
      <c r="N31" s="92" t="s">
        <v>6739</v>
      </c>
      <c r="O31" s="21"/>
      <c r="P31" s="74" t="s">
        <v>6740</v>
      </c>
      <c r="Q31" s="21"/>
      <c r="R31" s="74" t="s">
        <v>6741</v>
      </c>
      <c r="S31" s="21"/>
      <c r="T31" s="93" t="s">
        <v>6742</v>
      </c>
    </row>
    <row r="32" spans="2:20" ht="15.75" customHeight="1">
      <c r="C32" s="25"/>
      <c r="D32" s="96">
        <f>D30/D10</f>
        <v>2.2416425986787506E-2</v>
      </c>
      <c r="E32" s="27"/>
      <c r="F32" s="97">
        <f>F30/F10</f>
        <v>2.2721742163696101E-2</v>
      </c>
      <c r="G32" s="27"/>
      <c r="H32" s="98">
        <f>H30/H10</f>
        <v>2.3690434433571866E-2</v>
      </c>
      <c r="K32" s="12"/>
      <c r="L32" s="12"/>
      <c r="M32" s="12"/>
      <c r="N32" s="96">
        <f>H32</f>
        <v>2.3690434433571866E-2</v>
      </c>
      <c r="O32" s="27"/>
      <c r="P32" s="97">
        <f>N32</f>
        <v>2.3690434433571866E-2</v>
      </c>
      <c r="Q32" s="27"/>
      <c r="R32" s="97">
        <f>P32</f>
        <v>2.3690434433571866E-2</v>
      </c>
      <c r="S32" s="27"/>
      <c r="T32" s="98">
        <f>R32</f>
        <v>2.3690434433571866E-2</v>
      </c>
    </row>
    <row r="33" spans="2:20" ht="15.75" customHeight="1">
      <c r="C33" s="25"/>
      <c r="D33" s="92" t="s">
        <v>741</v>
      </c>
      <c r="E33" s="27"/>
      <c r="F33" s="74" t="s">
        <v>743</v>
      </c>
      <c r="G33" s="27"/>
      <c r="H33" s="93" t="s">
        <v>745</v>
      </c>
      <c r="K33" s="12"/>
      <c r="L33" s="12"/>
      <c r="M33" s="12"/>
      <c r="N33" s="109" t="s">
        <v>512</v>
      </c>
      <c r="O33" s="27"/>
      <c r="P33" s="75" t="s">
        <v>515</v>
      </c>
      <c r="Q33" s="27"/>
      <c r="R33" s="75" t="s">
        <v>517</v>
      </c>
      <c r="S33" s="27"/>
      <c r="T33" s="110" t="s">
        <v>519</v>
      </c>
    </row>
    <row r="34" spans="2:20" ht="15.75" customHeight="1">
      <c r="B34" t="s">
        <v>6699</v>
      </c>
      <c r="C34" s="25" t="s">
        <v>6700</v>
      </c>
      <c r="D34" s="99">
        <f>D26/D28</f>
        <v>2.1376340660293467</v>
      </c>
      <c r="E34" s="29">
        <f>F34-D34</f>
        <v>-4.1355793838306454E-2</v>
      </c>
      <c r="F34" s="28">
        <f>F26/F28</f>
        <v>2.0962782721910402</v>
      </c>
      <c r="G34" s="29">
        <f>H34-F34</f>
        <v>-2.6738475225234648E-2</v>
      </c>
      <c r="H34" s="100">
        <f>H26/H28</f>
        <v>2.0695397969658056</v>
      </c>
      <c r="J34" s="37">
        <f>H34-D34</f>
        <v>-6.8094269063541102E-2</v>
      </c>
      <c r="N34" s="99">
        <f>Fonctions!E22</f>
        <v>2.0590000000000002</v>
      </c>
      <c r="O34" s="29">
        <f>P34-N34</f>
        <v>-5.2000000000000046E-2</v>
      </c>
      <c r="P34" s="28">
        <f>Fonctions!E23</f>
        <v>2.0070000000000001</v>
      </c>
      <c r="Q34" s="29">
        <f>R34-P34</f>
        <v>-5.1000000000000156E-2</v>
      </c>
      <c r="R34" s="28">
        <f>Fonctions!E24</f>
        <v>1.956</v>
      </c>
      <c r="S34" s="29">
        <f>T34-R34</f>
        <v>-5.0000000000000044E-2</v>
      </c>
      <c r="T34" s="100">
        <f>Fonctions!E25</f>
        <v>1.9059999999999999</v>
      </c>
    </row>
    <row r="35" spans="2:20" ht="15.75" customHeight="1">
      <c r="C35" s="25"/>
      <c r="D35" s="101" t="s">
        <v>6797</v>
      </c>
      <c r="E35" s="80" t="s">
        <v>6804</v>
      </c>
      <c r="F35" s="80" t="s">
        <v>6798</v>
      </c>
      <c r="G35" s="80" t="s">
        <v>6805</v>
      </c>
      <c r="H35" s="102" t="s">
        <v>6799</v>
      </c>
      <c r="I35" s="70"/>
      <c r="J35" s="70"/>
      <c r="K35" s="71"/>
      <c r="L35" s="71"/>
      <c r="M35" s="71"/>
      <c r="N35" s="101" t="s">
        <v>6800</v>
      </c>
      <c r="O35" s="80" t="s">
        <v>6806</v>
      </c>
      <c r="P35" s="80" t="s">
        <v>6803</v>
      </c>
      <c r="Q35" s="80" t="s">
        <v>6807</v>
      </c>
      <c r="R35" s="80" t="s">
        <v>6802</v>
      </c>
      <c r="S35" s="80" t="s">
        <v>6808</v>
      </c>
      <c r="T35" s="102" t="s">
        <v>6801</v>
      </c>
    </row>
    <row r="36" spans="2:20" ht="15.75" customHeight="1">
      <c r="C36" s="25" t="s">
        <v>6778</v>
      </c>
      <c r="D36" s="94">
        <f>D28</f>
        <v>495931</v>
      </c>
      <c r="E36" s="103">
        <f>F36-D36</f>
        <v>7921</v>
      </c>
      <c r="F36" s="44">
        <f>F28</f>
        <v>503852</v>
      </c>
      <c r="G36" s="103">
        <f>H36-F36</f>
        <v>8574</v>
      </c>
      <c r="H36" s="95">
        <f>H28</f>
        <v>512426</v>
      </c>
      <c r="I36" s="31"/>
      <c r="J36" s="31">
        <f>N36-H36</f>
        <v>3664</v>
      </c>
      <c r="L36">
        <f>N36-H36</f>
        <v>3664</v>
      </c>
      <c r="N36" s="94">
        <f>N28</f>
        <v>516090</v>
      </c>
      <c r="O36" s="103">
        <f>P36-N36</f>
        <v>18743</v>
      </c>
      <c r="P36" s="44">
        <f>P28</f>
        <v>534833</v>
      </c>
      <c r="Q36" s="103">
        <f>R36-P36</f>
        <v>19513</v>
      </c>
      <c r="R36" s="44">
        <f>R28</f>
        <v>554346</v>
      </c>
      <c r="S36" s="103">
        <f>T36-R36</f>
        <v>20314</v>
      </c>
      <c r="T36" s="95">
        <f>T28</f>
        <v>574660</v>
      </c>
    </row>
    <row r="37" spans="2:20" ht="15.75" customHeight="1">
      <c r="C37" s="25" t="s">
        <v>6719</v>
      </c>
      <c r="D37" s="104"/>
      <c r="E37" s="103">
        <f>E36/5</f>
        <v>1584.2</v>
      </c>
      <c r="F37" s="103"/>
      <c r="G37" s="103">
        <f>G36/5</f>
        <v>1714.8</v>
      </c>
      <c r="H37" s="105"/>
      <c r="I37" s="31"/>
      <c r="J37" s="31"/>
      <c r="N37" s="111"/>
      <c r="O37" s="103">
        <f>O36/10</f>
        <v>1874.3</v>
      </c>
      <c r="P37" s="103"/>
      <c r="Q37" s="103">
        <f>Q36/10</f>
        <v>1951.3</v>
      </c>
      <c r="R37" s="103"/>
      <c r="S37" s="103">
        <f>S36/10</f>
        <v>2031.4</v>
      </c>
      <c r="T37" s="105"/>
    </row>
    <row r="38" spans="2:20" ht="15.75" customHeight="1" thickBot="1">
      <c r="C38" s="25" t="s">
        <v>6755</v>
      </c>
      <c r="D38" s="106"/>
      <c r="E38" s="107">
        <f>E30/5</f>
        <v>49.6</v>
      </c>
      <c r="F38" s="107"/>
      <c r="G38" s="107">
        <f>G30/5</f>
        <v>235.2</v>
      </c>
      <c r="H38" s="108"/>
      <c r="I38" s="31"/>
      <c r="J38" s="31"/>
      <c r="N38" s="112"/>
      <c r="O38" s="107">
        <f>O30/10</f>
        <v>26.2</v>
      </c>
      <c r="P38" s="113"/>
      <c r="Q38" s="107">
        <f>Q30/10</f>
        <v>26.4</v>
      </c>
      <c r="R38" s="113"/>
      <c r="S38" s="107">
        <f>S30/10</f>
        <v>26.7</v>
      </c>
      <c r="T38" s="108"/>
    </row>
    <row r="39" spans="2:20" ht="15.75" customHeight="1">
      <c r="C39" s="32" t="s">
        <v>7122</v>
      </c>
      <c r="E39" s="266">
        <f>(F10-D10)/D34</f>
        <v>-1710.7698918706296</v>
      </c>
      <c r="G39" s="266">
        <f>(H10-F10)/F34</f>
        <v>2598.8916034061281</v>
      </c>
      <c r="H39" s="267"/>
      <c r="I39" s="31"/>
      <c r="J39" s="31"/>
      <c r="L39" s="266">
        <f>(N10-H10)/H34</f>
        <v>1060.622271298254</v>
      </c>
      <c r="N39" s="267"/>
      <c r="O39" s="266">
        <f>(P10-N10)/N34</f>
        <v>5363.2831471588142</v>
      </c>
      <c r="P39" s="267"/>
      <c r="Q39" s="266">
        <f>(R10-P10)/P34</f>
        <v>5558.0468360737414</v>
      </c>
      <c r="R39" s="267"/>
      <c r="S39" s="266">
        <f>(T10-R10)/R34</f>
        <v>5760.7361963190187</v>
      </c>
      <c r="T39" s="267"/>
    </row>
    <row r="40" spans="2:20" ht="15.75" customHeight="1">
      <c r="C40" s="32" t="s">
        <v>7123</v>
      </c>
      <c r="E40" s="266">
        <f>E36-E39</f>
        <v>9631.7698918706301</v>
      </c>
      <c r="G40" s="266">
        <f>G36-G39</f>
        <v>5975.1083965938724</v>
      </c>
      <c r="H40" s="267"/>
      <c r="I40" s="31"/>
      <c r="J40" s="31"/>
      <c r="L40" s="266">
        <f>L36-L39</f>
        <v>2603.377728701746</v>
      </c>
      <c r="N40" s="267"/>
      <c r="O40" s="266">
        <f>O36-O39</f>
        <v>13379.716852841186</v>
      </c>
      <c r="P40" s="267"/>
      <c r="Q40" s="266">
        <f>Q36-Q39</f>
        <v>13954.953163926259</v>
      </c>
      <c r="R40" s="267"/>
      <c r="S40" s="266">
        <f>S36-S39</f>
        <v>14553.26380368098</v>
      </c>
      <c r="T40" s="267"/>
    </row>
    <row r="41" spans="2:20" ht="15.75" customHeight="1">
      <c r="C41" s="31"/>
      <c r="D41" s="31"/>
      <c r="E41" s="31"/>
      <c r="F41" s="31"/>
      <c r="G41" s="31"/>
      <c r="H41" s="31"/>
      <c r="I41" s="31"/>
      <c r="J41" s="31"/>
    </row>
    <row r="42" spans="2:20" ht="15.75" customHeight="1">
      <c r="C42" s="25"/>
      <c r="D42" s="30"/>
      <c r="E42" s="30"/>
      <c r="F42" s="261" t="s">
        <v>7093</v>
      </c>
      <c r="G42" s="262" t="s">
        <v>7094</v>
      </c>
      <c r="H42" s="30"/>
      <c r="I42" s="31"/>
      <c r="J42" s="31"/>
      <c r="N42" t="s">
        <v>6793</v>
      </c>
      <c r="O42">
        <v>70</v>
      </c>
      <c r="Q42">
        <f>O42</f>
        <v>70</v>
      </c>
      <c r="S42">
        <f>Q42</f>
        <v>70</v>
      </c>
    </row>
    <row r="43" spans="2:20" ht="15.75" customHeight="1">
      <c r="C43" t="s">
        <v>6701</v>
      </c>
      <c r="D43" s="263" t="s">
        <v>7095</v>
      </c>
      <c r="E43" s="30"/>
      <c r="F43" s="261" t="s">
        <v>7096</v>
      </c>
      <c r="G43" s="260" t="s">
        <v>7098</v>
      </c>
      <c r="H43" s="30"/>
      <c r="I43" s="30"/>
      <c r="J43" s="31"/>
      <c r="N43" t="s">
        <v>6716</v>
      </c>
      <c r="O43">
        <f>ROUND(O36/O42,1)</f>
        <v>267.8</v>
      </c>
      <c r="Q43">
        <f>ROUND(Q36/Q42,1)</f>
        <v>278.8</v>
      </c>
      <c r="S43">
        <f>ROUND(S36/S42,1)</f>
        <v>290.2</v>
      </c>
    </row>
    <row r="44" spans="2:20" ht="15.75" customHeight="1">
      <c r="D44" s="30" t="s">
        <v>6784</v>
      </c>
      <c r="F44" s="30" t="s">
        <v>6786</v>
      </c>
      <c r="G44" s="258" t="s">
        <v>6786</v>
      </c>
      <c r="H44" s="258" t="s">
        <v>7097</v>
      </c>
      <c r="I44" s="30"/>
      <c r="J44" s="31" t="s">
        <v>7099</v>
      </c>
    </row>
    <row r="45" spans="2:20" ht="15.75" customHeight="1">
      <c r="C45" s="25"/>
      <c r="D45" s="68" t="s">
        <v>830</v>
      </c>
      <c r="F45" s="68" t="s">
        <v>832</v>
      </c>
      <c r="G45" s="30"/>
      <c r="H45" s="68" t="s">
        <v>6788</v>
      </c>
      <c r="I45" s="30"/>
      <c r="J45" s="31"/>
      <c r="M45" t="s">
        <v>6715</v>
      </c>
      <c r="N45" t="s">
        <v>6791</v>
      </c>
      <c r="O45" t="s">
        <v>6795</v>
      </c>
      <c r="P45">
        <v>66716</v>
      </c>
    </row>
    <row r="46" spans="2:20" ht="15.75" customHeight="1">
      <c r="C46" s="25" t="s">
        <v>6783</v>
      </c>
      <c r="D46" s="30">
        <v>29947</v>
      </c>
      <c r="F46" s="30">
        <v>33671</v>
      </c>
      <c r="G46" s="258">
        <f>F46</f>
        <v>33671</v>
      </c>
      <c r="H46" s="258">
        <f>D46+G46/4.5*4</f>
        <v>59876.777777777781</v>
      </c>
      <c r="I46" s="30"/>
      <c r="J46" s="31">
        <f>H46/(2020-2013+1)</f>
        <v>7484.5972222222226</v>
      </c>
      <c r="N46" t="s">
        <v>6794</v>
      </c>
      <c r="O46" s="36">
        <v>1</v>
      </c>
      <c r="P46" s="33">
        <v>7404</v>
      </c>
    </row>
    <row r="47" spans="2:20" ht="15.75" customHeight="1">
      <c r="C47" s="25"/>
      <c r="D47" s="114" t="s">
        <v>836</v>
      </c>
      <c r="F47" s="114" t="s">
        <v>838</v>
      </c>
      <c r="G47" s="30"/>
      <c r="H47" s="114" t="s">
        <v>6787</v>
      </c>
      <c r="I47" s="30"/>
      <c r="J47" s="31"/>
      <c r="N47" t="s">
        <v>6845</v>
      </c>
      <c r="O47" s="33">
        <v>35</v>
      </c>
      <c r="P47">
        <f>ROUND((P45-P46)/O47*100,0)</f>
        <v>169463</v>
      </c>
    </row>
    <row r="48" spans="2:20" ht="15.75" customHeight="1">
      <c r="C48" s="25" t="s">
        <v>835</v>
      </c>
      <c r="D48" s="30">
        <v>22565</v>
      </c>
      <c r="F48" s="30">
        <v>17809</v>
      </c>
      <c r="G48" s="258">
        <f>G46*G50</f>
        <v>25371.025979229973</v>
      </c>
      <c r="H48" s="258">
        <f>D48+G48/4.5*4</f>
        <v>45117.023092648866</v>
      </c>
      <c r="I48" s="30"/>
      <c r="J48" s="31">
        <f>H48/(2020-2013+1)</f>
        <v>5639.6278865811082</v>
      </c>
      <c r="M48" t="s">
        <v>6717</v>
      </c>
      <c r="P48">
        <f>P45+P47-P46</f>
        <v>228775</v>
      </c>
    </row>
    <row r="49" spans="3:16 16384:16384" ht="15.75" customHeight="1">
      <c r="C49" s="25"/>
      <c r="D49" s="114" t="s">
        <v>842</v>
      </c>
      <c r="F49" s="114" t="s">
        <v>844</v>
      </c>
      <c r="H49" s="114" t="s">
        <v>6789</v>
      </c>
      <c r="I49" s="30"/>
      <c r="J49" s="31"/>
      <c r="N49" t="s">
        <v>6793</v>
      </c>
      <c r="P49">
        <v>70</v>
      </c>
    </row>
    <row r="50" spans="3:16 16384:16384" ht="15.75" customHeight="1">
      <c r="C50" s="25" t="s">
        <v>6785</v>
      </c>
      <c r="D50" s="67">
        <f>D48/D46</f>
        <v>0.75349784619494442</v>
      </c>
      <c r="F50" s="67">
        <f>F48/F46</f>
        <v>0.52891212022214962</v>
      </c>
      <c r="G50" s="259">
        <f>D50</f>
        <v>0.75349784619494442</v>
      </c>
      <c r="H50" s="259">
        <f>H48/H46</f>
        <v>0.75349784619494442</v>
      </c>
      <c r="I50" s="30"/>
      <c r="J50" s="31"/>
      <c r="N50" t="s">
        <v>6716</v>
      </c>
      <c r="P50">
        <f>ROUND(P48/P49,1)</f>
        <v>3268.2</v>
      </c>
    </row>
    <row r="51" spans="3:16 16384:16384" ht="15.75" customHeight="1">
      <c r="C51" s="25"/>
      <c r="D51" s="30"/>
      <c r="E51" s="30"/>
      <c r="F51" s="30"/>
      <c r="G51" s="30"/>
      <c r="H51" s="30"/>
      <c r="I51" s="30"/>
      <c r="J51" s="31"/>
      <c r="M51" t="s">
        <v>6792</v>
      </c>
      <c r="O51" s="24">
        <f>P51/P10</f>
        <v>0.41761615051793749</v>
      </c>
      <c r="P51">
        <f>ROUND(P48*P34,0)</f>
        <v>459151</v>
      </c>
    </row>
    <row r="52" spans="3:16 16384:16384" ht="15.75" customHeight="1">
      <c r="C52" s="25" t="s">
        <v>6702</v>
      </c>
      <c r="D52" s="69">
        <f>ROUND(D48/(2016-2013+1),0)</f>
        <v>5641</v>
      </c>
      <c r="E52" s="69"/>
      <c r="F52" s="69">
        <f>ROUND(F48/(2021-2017+1),0)</f>
        <v>3562</v>
      </c>
      <c r="G52" s="69">
        <f>ROUND(G48/(2021-2017+1),0)</f>
        <v>5074</v>
      </c>
      <c r="H52" s="69">
        <f>ROUND(H48/(2021-2013+1),0)</f>
        <v>5013</v>
      </c>
      <c r="I52" s="30"/>
      <c r="J52" s="31"/>
    </row>
    <row r="53" spans="3:16 16384:16384" ht="15.75" customHeight="1">
      <c r="C53" s="25"/>
      <c r="D53" s="30"/>
      <c r="E53" s="30"/>
      <c r="F53" s="30"/>
      <c r="G53" s="30"/>
      <c r="H53" s="30"/>
      <c r="I53" s="31"/>
      <c r="J53" s="31"/>
      <c r="M53" t="s">
        <v>6796</v>
      </c>
      <c r="P53">
        <f>P36+P48</f>
        <v>763608</v>
      </c>
      <c r="XFD53" s="30"/>
    </row>
    <row r="54" spans="3:16 16384:16384" ht="15.75" customHeight="1">
      <c r="D54" s="48" t="s">
        <v>6840</v>
      </c>
      <c r="F54" s="48" t="s">
        <v>6841</v>
      </c>
      <c r="H54" s="48" t="s">
        <v>6842</v>
      </c>
      <c r="I54" s="25"/>
      <c r="J54" s="31" t="str">
        <f>H44</f>
        <v>2013-2020</v>
      </c>
      <c r="K54" s="48" t="s">
        <v>6844</v>
      </c>
    </row>
    <row r="55" spans="3:16 16384:16384" ht="15.75" customHeight="1">
      <c r="C55" s="25" t="s">
        <v>835</v>
      </c>
      <c r="D55" s="25">
        <f>G77</f>
        <v>11190</v>
      </c>
      <c r="E55" s="25"/>
      <c r="F55" s="25">
        <f>G82</f>
        <v>26286</v>
      </c>
      <c r="G55" s="25"/>
      <c r="H55" s="25">
        <f>D55+F55</f>
        <v>37476</v>
      </c>
      <c r="I55" s="25"/>
      <c r="J55" s="31">
        <f>H48</f>
        <v>45117.023092648866</v>
      </c>
      <c r="K55" s="31">
        <f>H46+D55</f>
        <v>71066.777777777781</v>
      </c>
      <c r="L55" s="25"/>
      <c r="M55" t="s">
        <v>6718</v>
      </c>
      <c r="P55" s="38">
        <f>P53-P36</f>
        <v>228775</v>
      </c>
    </row>
    <row r="56" spans="3:16 16384:16384" ht="15.75" customHeight="1">
      <c r="C56" s="25" t="s">
        <v>6839</v>
      </c>
      <c r="D56" s="69">
        <f>E36</f>
        <v>7921</v>
      </c>
      <c r="E56" s="25"/>
      <c r="F56" s="69">
        <f>G36</f>
        <v>8574</v>
      </c>
      <c r="G56" s="25"/>
      <c r="H56" s="69">
        <f>D56+F56</f>
        <v>16495</v>
      </c>
      <c r="I56" s="25"/>
      <c r="J56" s="31">
        <f>G36+L36</f>
        <v>12238</v>
      </c>
      <c r="K56" s="31">
        <f>E36+G36+J36</f>
        <v>20159</v>
      </c>
      <c r="L56" s="25"/>
    </row>
    <row r="57" spans="3:16 16384:16384" ht="15.75" customHeight="1">
      <c r="C57" s="25" t="s">
        <v>6843</v>
      </c>
      <c r="D57" s="69">
        <f>D55-D56</f>
        <v>3269</v>
      </c>
      <c r="E57" s="25"/>
      <c r="F57" s="69">
        <f>F55-F56</f>
        <v>17712</v>
      </c>
      <c r="G57" s="25"/>
      <c r="H57" s="69">
        <f>H55-H56</f>
        <v>20981</v>
      </c>
      <c r="I57" s="25"/>
      <c r="J57" s="115">
        <f>J55-J56</f>
        <v>32879.023092648866</v>
      </c>
      <c r="K57" s="115">
        <f>K55-K56</f>
        <v>50907.777777777781</v>
      </c>
      <c r="L57" s="25"/>
    </row>
    <row r="58" spans="3:16 16384:16384" ht="15.75" customHeight="1">
      <c r="C58" s="25"/>
      <c r="D58" s="25"/>
      <c r="E58" s="25"/>
      <c r="F58" s="25"/>
      <c r="G58" s="25"/>
      <c r="H58" t="s">
        <v>6846</v>
      </c>
      <c r="I58" s="25"/>
      <c r="J58" s="25">
        <f>G20+L20</f>
        <v>19642</v>
      </c>
      <c r="K58" s="25">
        <f>E20+G20+L20</f>
        <v>38662</v>
      </c>
      <c r="L58" s="25"/>
    </row>
    <row r="59" spans="3:16 16384:16384" ht="15.75" customHeight="1">
      <c r="C59" s="25"/>
      <c r="D59" s="25"/>
      <c r="E59" s="25"/>
      <c r="F59" s="25"/>
      <c r="G59" s="25"/>
      <c r="H59" s="25" t="s">
        <v>6847</v>
      </c>
      <c r="I59" s="25"/>
      <c r="J59" s="69">
        <f>J57-J58</f>
        <v>13237.023092648866</v>
      </c>
      <c r="K59" s="69">
        <f>K57-K58</f>
        <v>12245.777777777781</v>
      </c>
      <c r="L59" s="25"/>
    </row>
    <row r="60" spans="3:16 16384:16384" ht="15.75" customHeight="1">
      <c r="C60" s="246" t="s">
        <v>7088</v>
      </c>
      <c r="D60" s="32"/>
      <c r="E60" s="32"/>
      <c r="F60" s="32"/>
      <c r="G60" s="32"/>
    </row>
    <row r="62" spans="3:16 16384:16384" ht="15.75" customHeight="1">
      <c r="C62" s="83" t="s">
        <v>6768</v>
      </c>
      <c r="D62" s="32"/>
    </row>
    <row r="63" spans="3:16 16384:16384" ht="15.75" customHeight="1" thickBot="1">
      <c r="C63" t="s">
        <v>6686</v>
      </c>
      <c r="D63" t="s">
        <v>6756</v>
      </c>
      <c r="E63" s="25" t="s">
        <v>6848</v>
      </c>
    </row>
    <row r="64" spans="3:16 16384:16384" ht="15.75" customHeight="1" thickTop="1" thickBot="1">
      <c r="C64" s="247">
        <v>1995</v>
      </c>
      <c r="D64" s="248" t="s">
        <v>6809</v>
      </c>
      <c r="E64" s="248" t="s">
        <v>6810</v>
      </c>
      <c r="F64" s="251" t="s">
        <v>7089</v>
      </c>
      <c r="G64" s="251"/>
      <c r="H64" s="251"/>
    </row>
    <row r="65" spans="3:8" ht="15.75" customHeight="1" thickBot="1">
      <c r="C65" s="249">
        <v>1996</v>
      </c>
      <c r="D65" s="250" t="s">
        <v>6811</v>
      </c>
      <c r="E65" s="250" t="s">
        <v>6812</v>
      </c>
      <c r="F65" s="251" t="s">
        <v>7090</v>
      </c>
      <c r="G65" s="251"/>
      <c r="H65" s="251"/>
    </row>
    <row r="66" spans="3:8" ht="15.75" customHeight="1" thickBot="1">
      <c r="C66" s="249">
        <v>1997</v>
      </c>
      <c r="D66" s="250" t="s">
        <v>6813</v>
      </c>
      <c r="E66" s="250" t="s">
        <v>6814</v>
      </c>
    </row>
    <row r="67" spans="3:8" ht="15.75" customHeight="1" thickBot="1">
      <c r="C67" s="249">
        <v>1998</v>
      </c>
      <c r="D67" s="250" t="s">
        <v>6815</v>
      </c>
      <c r="E67" s="250" t="s">
        <v>6816</v>
      </c>
    </row>
    <row r="68" spans="3:8" ht="15.75" customHeight="1" thickBot="1">
      <c r="C68" s="249">
        <v>1999</v>
      </c>
      <c r="D68" s="250" t="s">
        <v>6817</v>
      </c>
      <c r="E68" s="250" t="s">
        <v>6818</v>
      </c>
    </row>
    <row r="69" spans="3:8" ht="15.75" customHeight="1" thickBot="1">
      <c r="C69" s="249">
        <v>2000</v>
      </c>
      <c r="D69" s="250" t="s">
        <v>6819</v>
      </c>
      <c r="E69" s="250" t="s">
        <v>6820</v>
      </c>
    </row>
    <row r="70" spans="3:8" ht="15.75" customHeight="1" thickBot="1">
      <c r="C70" s="249">
        <v>2001</v>
      </c>
      <c r="D70" s="250" t="s">
        <v>6821</v>
      </c>
      <c r="E70" s="250" t="s">
        <v>6822</v>
      </c>
    </row>
    <row r="71" spans="3:8" ht="15.75" customHeight="1" thickBot="1">
      <c r="C71" s="249">
        <v>2002</v>
      </c>
      <c r="D71" s="250" t="s">
        <v>6823</v>
      </c>
      <c r="E71" s="250" t="s">
        <v>6824</v>
      </c>
    </row>
    <row r="72" spans="3:8" ht="15.75" customHeight="1" thickBot="1">
      <c r="C72" s="249">
        <v>2003</v>
      </c>
      <c r="D72" s="250" t="s">
        <v>6825</v>
      </c>
      <c r="E72" s="250" t="s">
        <v>6826</v>
      </c>
    </row>
    <row r="73" spans="3:8" ht="15.75" customHeight="1" thickBot="1">
      <c r="C73" s="249">
        <v>2004</v>
      </c>
      <c r="D73" s="250" t="s">
        <v>6827</v>
      </c>
      <c r="E73" s="250" t="s">
        <v>6828</v>
      </c>
    </row>
    <row r="74" spans="3:8" ht="15.75" customHeight="1" thickBot="1">
      <c r="C74" s="249">
        <v>2005</v>
      </c>
      <c r="D74" s="250" t="s">
        <v>6829</v>
      </c>
      <c r="E74" s="250" t="s">
        <v>6830</v>
      </c>
    </row>
    <row r="75" spans="3:8" ht="15.75" customHeight="1" thickBot="1">
      <c r="C75" s="249">
        <v>2006</v>
      </c>
      <c r="D75" s="250" t="s">
        <v>6831</v>
      </c>
      <c r="E75" s="250" t="s">
        <v>6832</v>
      </c>
    </row>
    <row r="76" spans="3:8" ht="15.75" customHeight="1" thickBot="1">
      <c r="C76" s="249">
        <v>2007</v>
      </c>
      <c r="D76" s="250" t="s">
        <v>6833</v>
      </c>
      <c r="E76" s="250" t="s">
        <v>6834</v>
      </c>
    </row>
    <row r="77" spans="3:8" ht="15.75" customHeight="1" thickBot="1">
      <c r="C77" s="249">
        <v>2008</v>
      </c>
      <c r="D77" s="250" t="s">
        <v>6835</v>
      </c>
      <c r="E77" s="250" t="s">
        <v>6836</v>
      </c>
      <c r="F77" t="s">
        <v>6840</v>
      </c>
      <c r="G77">
        <f>SUM(D77:D81)</f>
        <v>11190</v>
      </c>
    </row>
    <row r="78" spans="3:8" ht="15.75" customHeight="1" thickBot="1">
      <c r="C78" s="249">
        <v>2009</v>
      </c>
      <c r="D78" s="250" t="s">
        <v>6837</v>
      </c>
      <c r="E78" s="250" t="s">
        <v>6838</v>
      </c>
    </row>
    <row r="79" spans="3:8" ht="15.75" customHeight="1" thickBot="1">
      <c r="C79" s="249">
        <v>2010</v>
      </c>
      <c r="D79" s="250" t="s">
        <v>6757</v>
      </c>
      <c r="E79" s="250" t="s">
        <v>6758</v>
      </c>
    </row>
    <row r="80" spans="3:8" ht="15.75" customHeight="1" thickBot="1">
      <c r="C80" s="249">
        <v>2011</v>
      </c>
      <c r="D80" s="250">
        <v>6606</v>
      </c>
      <c r="E80" s="250" t="s">
        <v>6759</v>
      </c>
    </row>
    <row r="81" spans="3:10" ht="15.75" customHeight="1" thickBot="1">
      <c r="C81" s="249">
        <v>2012</v>
      </c>
      <c r="D81" s="250">
        <v>4584</v>
      </c>
      <c r="E81" s="250" t="s">
        <v>6760</v>
      </c>
    </row>
    <row r="82" spans="3:10" ht="15.75" customHeight="1" thickBot="1">
      <c r="C82" s="252">
        <v>2013</v>
      </c>
      <c r="D82" s="253">
        <v>3769</v>
      </c>
      <c r="E82" s="253" t="s">
        <v>6761</v>
      </c>
      <c r="F82" t="s">
        <v>6841</v>
      </c>
      <c r="G82">
        <f>SUM(D82:D86)</f>
        <v>26286</v>
      </c>
    </row>
    <row r="83" spans="3:10" ht="15.75" customHeight="1" thickBot="1">
      <c r="C83" s="252">
        <v>2014</v>
      </c>
      <c r="D83" s="253">
        <v>5109</v>
      </c>
      <c r="E83" s="253" t="s">
        <v>6762</v>
      </c>
      <c r="F83" s="254" t="s">
        <v>7091</v>
      </c>
      <c r="G83" s="254"/>
    </row>
    <row r="84" spans="3:10" ht="15.75" customHeight="1" thickBot="1">
      <c r="C84" s="252">
        <v>2015</v>
      </c>
      <c r="D84" s="253">
        <v>4885</v>
      </c>
      <c r="E84" s="253" t="s">
        <v>6763</v>
      </c>
    </row>
    <row r="85" spans="3:10" ht="15.75" customHeight="1" thickBot="1">
      <c r="C85" s="252">
        <v>2016</v>
      </c>
      <c r="D85" s="253">
        <v>5376</v>
      </c>
      <c r="E85" s="253" t="s">
        <v>6764</v>
      </c>
    </row>
    <row r="86" spans="3:10" ht="15.75" customHeight="1" thickBot="1">
      <c r="C86" s="252">
        <v>2017</v>
      </c>
      <c r="D86" s="253">
        <v>7147</v>
      </c>
      <c r="E86" s="253" t="s">
        <v>6765</v>
      </c>
      <c r="F86" s="64" t="s">
        <v>6769</v>
      </c>
    </row>
    <row r="87" spans="3:10" ht="15.75" customHeight="1" thickTop="1" thickBot="1">
      <c r="C87" s="252">
        <v>2018</v>
      </c>
      <c r="D87" s="253">
        <v>7737</v>
      </c>
      <c r="E87" s="253" t="s">
        <v>6766</v>
      </c>
      <c r="F87" s="66" t="s">
        <v>6774</v>
      </c>
      <c r="G87" s="255">
        <v>8136</v>
      </c>
      <c r="H87" s="255" t="s">
        <v>6770</v>
      </c>
      <c r="J87" s="24">
        <f>D87/G87</f>
        <v>0.95095870206489674</v>
      </c>
    </row>
    <row r="88" spans="3:10" ht="15.75" customHeight="1" thickBot="1">
      <c r="C88" s="252">
        <v>2019</v>
      </c>
      <c r="D88" s="253">
        <v>5252</v>
      </c>
      <c r="E88" s="253" t="s">
        <v>6767</v>
      </c>
      <c r="F88" s="65" t="s">
        <v>6775</v>
      </c>
      <c r="G88" s="256">
        <v>5829</v>
      </c>
      <c r="H88" s="256" t="s">
        <v>6771</v>
      </c>
      <c r="J88" s="24">
        <f>D88/G88</f>
        <v>0.90101218047692566</v>
      </c>
    </row>
    <row r="89" spans="3:10" ht="15.75" customHeight="1" thickBot="1">
      <c r="F89" s="65" t="s">
        <v>6776</v>
      </c>
      <c r="G89" s="256">
        <v>5944</v>
      </c>
      <c r="H89" s="256" t="s">
        <v>6772</v>
      </c>
    </row>
    <row r="90" spans="3:10" ht="15.75" customHeight="1" thickBot="1">
      <c r="F90" s="65" t="s">
        <v>6777</v>
      </c>
      <c r="G90" s="256">
        <v>2352</v>
      </c>
      <c r="H90" s="256" t="s">
        <v>6773</v>
      </c>
    </row>
    <row r="91" spans="3:10" ht="15.75" customHeight="1">
      <c r="G91" s="254" t="s">
        <v>7092</v>
      </c>
    </row>
    <row r="92" spans="3:10" ht="15.75" customHeight="1">
      <c r="G92" s="257" t="s">
        <v>7093</v>
      </c>
    </row>
  </sheetData>
  <mergeCells count="2">
    <mergeCell ref="N1:T2"/>
    <mergeCell ref="D1:H2"/>
  </mergeCells>
  <hyperlinks>
    <hyperlink ref="F86" r:id="rId1" tooltip="Documentation de tableau (s’ouvre dans une nouvelle fenêtre)" display="javascript:OnTableSummary();" xr:uid="{E4E87299-B437-441B-8DEA-710DC377FB9A}"/>
    <hyperlink ref="F87" r:id="rId2" display="javascript:OnSelectChildren(0,0);" xr:uid="{C2A74DA8-F825-42DE-BD66-F2DF91C8FB76}"/>
    <hyperlink ref="F88" r:id="rId3" display="javascript:OnSelectChildren(0,1);" xr:uid="{F60AA15D-5710-4E81-AB0C-DCA85748DE99}"/>
    <hyperlink ref="F89" r:id="rId4" display="javascript:OnSelectChildren(0,2);" xr:uid="{9E72DBC0-A165-4775-8867-00177D387B44}"/>
    <hyperlink ref="F90" r:id="rId5" display="javascript:OnSelectChildren(0,3);" xr:uid="{34935E0E-D7B8-4948-BC95-64CA628B4C61}"/>
  </hyperlinks>
  <pageMargins left="0.7" right="0.7" top="0.75" bottom="0.75" header="0.3" footer="0.3"/>
  <pageSetup orientation="portrait" r:id="rId6"/>
  <ignoredErrors>
    <ignoredError sqref="O12:O13 O15 O18 O21 P16:Q16 P12:P13 P18:P21 R10 R12:R13 P15 R15:R16 R18:R21 Q12:Q15 Q17:Q21 S16 S12:S15 S17:S21" 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5934E-17B0-45E5-ACD3-F74CB1735890}">
  <dimension ref="B6:J25"/>
  <sheetViews>
    <sheetView workbookViewId="0">
      <selection activeCell="I22" sqref="I22"/>
    </sheetView>
  </sheetViews>
  <sheetFormatPr defaultRowHeight="15"/>
  <cols>
    <col min="5" max="8" width="18" customWidth="1"/>
    <col min="9" max="10" width="14.140625" customWidth="1"/>
  </cols>
  <sheetData>
    <row r="6" spans="2:10">
      <c r="E6" t="s">
        <v>6703</v>
      </c>
    </row>
    <row r="7" spans="2:10">
      <c r="E7" t="s">
        <v>6704</v>
      </c>
      <c r="F7" s="48" t="s">
        <v>6705</v>
      </c>
      <c r="G7" s="48" t="s">
        <v>6706</v>
      </c>
      <c r="H7" s="48" t="s">
        <v>6707</v>
      </c>
      <c r="I7" s="48" t="s">
        <v>6708</v>
      </c>
      <c r="J7" s="48" t="s">
        <v>6709</v>
      </c>
    </row>
    <row r="8" spans="2:10">
      <c r="B8" t="s">
        <v>190</v>
      </c>
      <c r="E8">
        <f>ROUND(-(1-POWER((I8/G8),(1/(H8-F8))))*100,J8)</f>
        <v>0.01</v>
      </c>
      <c r="F8" s="33">
        <v>2000</v>
      </c>
      <c r="G8" s="33">
        <v>100</v>
      </c>
      <c r="H8" s="33">
        <v>2020</v>
      </c>
      <c r="I8" s="33">
        <v>100.2</v>
      </c>
      <c r="J8" s="33">
        <v>2</v>
      </c>
    </row>
    <row r="9" spans="2:10">
      <c r="B9" t="s">
        <v>6710</v>
      </c>
      <c r="E9">
        <f>ROUND(-(1-POWER((I9/G9),(1/(H9-F9))))*100,J9)</f>
        <v>-7.0000000000000007E-2</v>
      </c>
      <c r="F9">
        <f>Calculette!D8</f>
        <v>2008</v>
      </c>
      <c r="G9">
        <f>Calculette!D10</f>
        <v>1084428</v>
      </c>
      <c r="H9">
        <f>Calculette!F8</f>
        <v>2013</v>
      </c>
      <c r="I9">
        <f>Calculette!F10</f>
        <v>1080771</v>
      </c>
      <c r="J9">
        <v>2</v>
      </c>
    </row>
    <row r="10" spans="2:10">
      <c r="B10" t="s">
        <v>6711</v>
      </c>
      <c r="E10">
        <f>ROUND(-(1-POWER((I10/G10),(1/(H10-F10))))*100,J10)</f>
        <v>0.1</v>
      </c>
      <c r="F10">
        <f>Calculette!F8</f>
        <v>2013</v>
      </c>
      <c r="G10">
        <f>Calculette!F10</f>
        <v>1080771</v>
      </c>
      <c r="H10">
        <f>Calculette!H8</f>
        <v>2018</v>
      </c>
      <c r="I10">
        <f>Calculette!H10</f>
        <v>1086219</v>
      </c>
      <c r="J10">
        <v>2</v>
      </c>
    </row>
    <row r="11" spans="2:10">
      <c r="B11" t="s">
        <v>747</v>
      </c>
      <c r="E11">
        <f>ROUND(-(1-POWER((I11/G11),(1/(H11-F11))))*100,J11)</f>
        <v>-0.39</v>
      </c>
      <c r="F11">
        <v>2008</v>
      </c>
      <c r="G11" s="47">
        <f>Calculette!D34</f>
        <v>2.1376340660293467</v>
      </c>
      <c r="H11">
        <v>2013</v>
      </c>
      <c r="I11" s="47">
        <f>Calculette!F34</f>
        <v>2.0962782721910402</v>
      </c>
      <c r="J11">
        <v>3</v>
      </c>
    </row>
    <row r="12" spans="2:10">
      <c r="B12" t="s">
        <v>749</v>
      </c>
      <c r="E12">
        <f>ROUND(-(1-POWER((I12/G12),(1/(H12-F12))))*100,J12)</f>
        <v>-0.25600000000000001</v>
      </c>
      <c r="F12">
        <v>2013</v>
      </c>
      <c r="G12" s="47">
        <f>Calculette!F34</f>
        <v>2.0962782721910402</v>
      </c>
      <c r="H12">
        <v>2018</v>
      </c>
      <c r="I12" s="47">
        <f>Calculette!H34</f>
        <v>2.0695397969658056</v>
      </c>
      <c r="J12">
        <v>3</v>
      </c>
    </row>
    <row r="16" spans="2:10">
      <c r="E16" t="s">
        <v>6708</v>
      </c>
      <c r="F16" t="s">
        <v>6705</v>
      </c>
      <c r="G16" t="s">
        <v>6706</v>
      </c>
      <c r="H16" t="s">
        <v>6707</v>
      </c>
      <c r="I16" t="s">
        <v>6704</v>
      </c>
      <c r="J16" t="s">
        <v>6709</v>
      </c>
    </row>
    <row r="17" spans="2:10">
      <c r="B17" t="s">
        <v>190</v>
      </c>
      <c r="E17">
        <f t="shared" ref="E17:E25" si="0">ROUND(G17*POWER(((1+I17/100)),H17-F17),J17)</f>
        <v>100.1</v>
      </c>
      <c r="F17" s="33">
        <v>2000</v>
      </c>
      <c r="G17" s="33">
        <v>100</v>
      </c>
      <c r="H17" s="33">
        <v>2001</v>
      </c>
      <c r="I17" s="33">
        <v>0.1</v>
      </c>
      <c r="J17" s="33">
        <v>2</v>
      </c>
    </row>
    <row r="18" spans="2:10">
      <c r="B18" t="s">
        <v>504</v>
      </c>
      <c r="E18">
        <f t="shared" si="0"/>
        <v>1088414</v>
      </c>
      <c r="F18">
        <v>2018</v>
      </c>
      <c r="G18">
        <f>Calculette!H10</f>
        <v>1086219</v>
      </c>
      <c r="H18">
        <v>2020</v>
      </c>
      <c r="I18">
        <f>Calculette!H6*100</f>
        <v>0.10100000000000001</v>
      </c>
      <c r="J18">
        <v>0</v>
      </c>
    </row>
    <row r="19" spans="2:10">
      <c r="B19" t="s">
        <v>506</v>
      </c>
      <c r="E19">
        <f t="shared" si="0"/>
        <v>1099457</v>
      </c>
      <c r="F19">
        <f>H18</f>
        <v>2020</v>
      </c>
      <c r="G19">
        <f>E18</f>
        <v>1088414</v>
      </c>
      <c r="H19">
        <f>F19+10</f>
        <v>2030</v>
      </c>
      <c r="I19">
        <f>Calculette!N6*100</f>
        <v>0.10100000000000001</v>
      </c>
      <c r="J19">
        <v>0</v>
      </c>
    </row>
    <row r="20" spans="2:10">
      <c r="B20" t="s">
        <v>508</v>
      </c>
      <c r="E20">
        <f t="shared" si="0"/>
        <v>1110612</v>
      </c>
      <c r="F20">
        <f>H19</f>
        <v>2030</v>
      </c>
      <c r="G20">
        <f>E19</f>
        <v>1099457</v>
      </c>
      <c r="H20">
        <f>F20+10</f>
        <v>2040</v>
      </c>
      <c r="I20">
        <f>Calculette!P6*100</f>
        <v>0.10100000000000001</v>
      </c>
      <c r="J20">
        <v>0</v>
      </c>
    </row>
    <row r="21" spans="2:10">
      <c r="B21" t="s">
        <v>510</v>
      </c>
      <c r="E21">
        <f t="shared" si="0"/>
        <v>1121880</v>
      </c>
      <c r="F21">
        <f>H20</f>
        <v>2040</v>
      </c>
      <c r="G21">
        <f>E20</f>
        <v>1110612</v>
      </c>
      <c r="H21">
        <f>F21+10</f>
        <v>2050</v>
      </c>
      <c r="I21">
        <f>Calculette!R6*100</f>
        <v>0.10100000000000001</v>
      </c>
      <c r="J21">
        <v>0</v>
      </c>
    </row>
    <row r="22" spans="2:10">
      <c r="B22" t="s">
        <v>512</v>
      </c>
      <c r="E22">
        <f t="shared" si="0"/>
        <v>2.0590000000000002</v>
      </c>
      <c r="F22">
        <v>2018</v>
      </c>
      <c r="G22">
        <f>Calculette!H34</f>
        <v>2.0695397969658056</v>
      </c>
      <c r="H22">
        <v>2020</v>
      </c>
      <c r="I22">
        <f>Calculette!H5*100</f>
        <v>-0.25600000000000001</v>
      </c>
      <c r="J22">
        <v>3</v>
      </c>
    </row>
    <row r="23" spans="2:10">
      <c r="B23" t="s">
        <v>515</v>
      </c>
      <c r="E23">
        <f t="shared" si="0"/>
        <v>2.0070000000000001</v>
      </c>
      <c r="F23">
        <f>H22</f>
        <v>2020</v>
      </c>
      <c r="G23">
        <f>E22</f>
        <v>2.0590000000000002</v>
      </c>
      <c r="H23">
        <f>F23+10</f>
        <v>2030</v>
      </c>
      <c r="I23">
        <f>Calculette!N5*100</f>
        <v>-0.25600000000000001</v>
      </c>
      <c r="J23">
        <v>3</v>
      </c>
    </row>
    <row r="24" spans="2:10">
      <c r="B24" t="s">
        <v>517</v>
      </c>
      <c r="E24">
        <f t="shared" si="0"/>
        <v>1.956</v>
      </c>
      <c r="F24">
        <f>H23</f>
        <v>2030</v>
      </c>
      <c r="G24">
        <f>E23</f>
        <v>2.0070000000000001</v>
      </c>
      <c r="H24">
        <f>F24+10</f>
        <v>2040</v>
      </c>
      <c r="I24">
        <f>Calculette!P5*100</f>
        <v>-0.25600000000000001</v>
      </c>
      <c r="J24">
        <v>3</v>
      </c>
    </row>
    <row r="25" spans="2:10">
      <c r="B25" t="s">
        <v>519</v>
      </c>
      <c r="E25">
        <f t="shared" si="0"/>
        <v>1.9059999999999999</v>
      </c>
      <c r="F25">
        <f>H24</f>
        <v>2040</v>
      </c>
      <c r="G25">
        <f>E24</f>
        <v>1.956</v>
      </c>
      <c r="H25">
        <f>F25+10</f>
        <v>2050</v>
      </c>
      <c r="I25">
        <f>Calculette!R5*100</f>
        <v>-0.25600000000000001</v>
      </c>
      <c r="J25">
        <v>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7EDEFC-8394-4C69-9A3F-FE82BC372DCA}">
  <dimension ref="A1:S73"/>
  <sheetViews>
    <sheetView workbookViewId="0">
      <selection activeCell="B44" sqref="B44:C44"/>
    </sheetView>
  </sheetViews>
  <sheetFormatPr defaultRowHeight="12.75"/>
  <cols>
    <col min="1" max="1" width="26.140625" style="125" customWidth="1"/>
    <col min="2" max="2" width="13.42578125" style="125" customWidth="1"/>
    <col min="3" max="3" width="26.85546875" style="125" customWidth="1"/>
    <col min="4" max="16" width="11.42578125" style="125" customWidth="1"/>
    <col min="17" max="17" width="12.42578125" style="124" customWidth="1"/>
    <col min="18" max="18" width="61.42578125" style="149" customWidth="1"/>
    <col min="19" max="19" width="9.42578125" style="125" customWidth="1"/>
    <col min="20" max="261" width="11.42578125" style="125" customWidth="1"/>
    <col min="262" max="262" width="26.140625" style="125" customWidth="1"/>
    <col min="263" max="263" width="13.42578125" style="125" customWidth="1"/>
    <col min="264" max="264" width="14.140625" style="125" customWidth="1"/>
    <col min="265" max="272" width="11.42578125" style="125" customWidth="1"/>
    <col min="273" max="273" width="4.140625" style="125" customWidth="1"/>
    <col min="274" max="274" width="61.42578125" style="125" customWidth="1"/>
    <col min="275" max="275" width="9.42578125" style="125" customWidth="1"/>
    <col min="276" max="517" width="11.42578125" style="125" customWidth="1"/>
    <col min="518" max="518" width="26.140625" style="125" customWidth="1"/>
    <col min="519" max="519" width="13.42578125" style="125" customWidth="1"/>
    <col min="520" max="520" width="14.140625" style="125" customWidth="1"/>
    <col min="521" max="528" width="11.42578125" style="125" customWidth="1"/>
    <col min="529" max="529" width="4.140625" style="125" customWidth="1"/>
    <col min="530" max="530" width="61.42578125" style="125" customWidth="1"/>
    <col min="531" max="531" width="9.42578125" style="125" customWidth="1"/>
    <col min="532" max="773" width="11.42578125" style="125" customWidth="1"/>
    <col min="774" max="774" width="26.140625" style="125" customWidth="1"/>
    <col min="775" max="775" width="13.42578125" style="125" customWidth="1"/>
    <col min="776" max="776" width="14.140625" style="125" customWidth="1"/>
    <col min="777" max="784" width="11.42578125" style="125" customWidth="1"/>
    <col min="785" max="785" width="4.140625" style="125" customWidth="1"/>
    <col min="786" max="786" width="61.42578125" style="125" customWidth="1"/>
    <col min="787" max="787" width="9.42578125" style="125" customWidth="1"/>
    <col min="788" max="1029" width="11.42578125" style="125" customWidth="1"/>
    <col min="1030" max="1030" width="26.140625" style="125" customWidth="1"/>
    <col min="1031" max="1031" width="13.42578125" style="125" customWidth="1"/>
    <col min="1032" max="1032" width="14.140625" style="125" customWidth="1"/>
    <col min="1033" max="1040" width="11.42578125" style="125" customWidth="1"/>
    <col min="1041" max="1041" width="4.140625" style="125" customWidth="1"/>
    <col min="1042" max="1042" width="61.42578125" style="125" customWidth="1"/>
    <col min="1043" max="1043" width="9.42578125" style="125" customWidth="1"/>
    <col min="1044" max="1285" width="11.42578125" style="125" customWidth="1"/>
    <col min="1286" max="1286" width="26.140625" style="125" customWidth="1"/>
    <col min="1287" max="1287" width="13.42578125" style="125" customWidth="1"/>
    <col min="1288" max="1288" width="14.140625" style="125" customWidth="1"/>
    <col min="1289" max="1296" width="11.42578125" style="125" customWidth="1"/>
    <col min="1297" max="1297" width="4.140625" style="125" customWidth="1"/>
    <col min="1298" max="1298" width="61.42578125" style="125" customWidth="1"/>
    <col min="1299" max="1299" width="9.42578125" style="125" customWidth="1"/>
    <col min="1300" max="1541" width="11.42578125" style="125" customWidth="1"/>
    <col min="1542" max="1542" width="26.140625" style="125" customWidth="1"/>
    <col min="1543" max="1543" width="13.42578125" style="125" customWidth="1"/>
    <col min="1544" max="1544" width="14.140625" style="125" customWidth="1"/>
    <col min="1545" max="1552" width="11.42578125" style="125" customWidth="1"/>
    <col min="1553" max="1553" width="4.140625" style="125" customWidth="1"/>
    <col min="1554" max="1554" width="61.42578125" style="125" customWidth="1"/>
    <col min="1555" max="1555" width="9.42578125" style="125" customWidth="1"/>
    <col min="1556" max="1797" width="11.42578125" style="125" customWidth="1"/>
    <col min="1798" max="1798" width="26.140625" style="125" customWidth="1"/>
    <col min="1799" max="1799" width="13.42578125" style="125" customWidth="1"/>
    <col min="1800" max="1800" width="14.140625" style="125" customWidth="1"/>
    <col min="1801" max="1808" width="11.42578125" style="125" customWidth="1"/>
    <col min="1809" max="1809" width="4.140625" style="125" customWidth="1"/>
    <col min="1810" max="1810" width="61.42578125" style="125" customWidth="1"/>
    <col min="1811" max="1811" width="9.42578125" style="125" customWidth="1"/>
    <col min="1812" max="2053" width="11.42578125" style="125" customWidth="1"/>
    <col min="2054" max="2054" width="26.140625" style="125" customWidth="1"/>
    <col min="2055" max="2055" width="13.42578125" style="125" customWidth="1"/>
    <col min="2056" max="2056" width="14.140625" style="125" customWidth="1"/>
    <col min="2057" max="2064" width="11.42578125" style="125" customWidth="1"/>
    <col min="2065" max="2065" width="4.140625" style="125" customWidth="1"/>
    <col min="2066" max="2066" width="61.42578125" style="125" customWidth="1"/>
    <col min="2067" max="2067" width="9.42578125" style="125" customWidth="1"/>
    <col min="2068" max="2309" width="11.42578125" style="125" customWidth="1"/>
    <col min="2310" max="2310" width="26.140625" style="125" customWidth="1"/>
    <col min="2311" max="2311" width="13.42578125" style="125" customWidth="1"/>
    <col min="2312" max="2312" width="14.140625" style="125" customWidth="1"/>
    <col min="2313" max="2320" width="11.42578125" style="125" customWidth="1"/>
    <col min="2321" max="2321" width="4.140625" style="125" customWidth="1"/>
    <col min="2322" max="2322" width="61.42578125" style="125" customWidth="1"/>
    <col min="2323" max="2323" width="9.42578125" style="125" customWidth="1"/>
    <col min="2324" max="2565" width="11.42578125" style="125" customWidth="1"/>
    <col min="2566" max="2566" width="26.140625" style="125" customWidth="1"/>
    <col min="2567" max="2567" width="13.42578125" style="125" customWidth="1"/>
    <col min="2568" max="2568" width="14.140625" style="125" customWidth="1"/>
    <col min="2569" max="2576" width="11.42578125" style="125" customWidth="1"/>
    <col min="2577" max="2577" width="4.140625" style="125" customWidth="1"/>
    <col min="2578" max="2578" width="61.42578125" style="125" customWidth="1"/>
    <col min="2579" max="2579" width="9.42578125" style="125" customWidth="1"/>
    <col min="2580" max="2821" width="11.42578125" style="125" customWidth="1"/>
    <col min="2822" max="2822" width="26.140625" style="125" customWidth="1"/>
    <col min="2823" max="2823" width="13.42578125" style="125" customWidth="1"/>
    <col min="2824" max="2824" width="14.140625" style="125" customWidth="1"/>
    <col min="2825" max="2832" width="11.42578125" style="125" customWidth="1"/>
    <col min="2833" max="2833" width="4.140625" style="125" customWidth="1"/>
    <col min="2834" max="2834" width="61.42578125" style="125" customWidth="1"/>
    <col min="2835" max="2835" width="9.42578125" style="125" customWidth="1"/>
    <col min="2836" max="3077" width="11.42578125" style="125" customWidth="1"/>
    <col min="3078" max="3078" width="26.140625" style="125" customWidth="1"/>
    <col min="3079" max="3079" width="13.42578125" style="125" customWidth="1"/>
    <col min="3080" max="3080" width="14.140625" style="125" customWidth="1"/>
    <col min="3081" max="3088" width="11.42578125" style="125" customWidth="1"/>
    <col min="3089" max="3089" width="4.140625" style="125" customWidth="1"/>
    <col min="3090" max="3090" width="61.42578125" style="125" customWidth="1"/>
    <col min="3091" max="3091" width="9.42578125" style="125" customWidth="1"/>
    <col min="3092" max="3333" width="11.42578125" style="125" customWidth="1"/>
    <col min="3334" max="3334" width="26.140625" style="125" customWidth="1"/>
    <col min="3335" max="3335" width="13.42578125" style="125" customWidth="1"/>
    <col min="3336" max="3336" width="14.140625" style="125" customWidth="1"/>
    <col min="3337" max="3344" width="11.42578125" style="125" customWidth="1"/>
    <col min="3345" max="3345" width="4.140625" style="125" customWidth="1"/>
    <col min="3346" max="3346" width="61.42578125" style="125" customWidth="1"/>
    <col min="3347" max="3347" width="9.42578125" style="125" customWidth="1"/>
    <col min="3348" max="3589" width="11.42578125" style="125" customWidth="1"/>
    <col min="3590" max="3590" width="26.140625" style="125" customWidth="1"/>
    <col min="3591" max="3591" width="13.42578125" style="125" customWidth="1"/>
    <col min="3592" max="3592" width="14.140625" style="125" customWidth="1"/>
    <col min="3593" max="3600" width="11.42578125" style="125" customWidth="1"/>
    <col min="3601" max="3601" width="4.140625" style="125" customWidth="1"/>
    <col min="3602" max="3602" width="61.42578125" style="125" customWidth="1"/>
    <col min="3603" max="3603" width="9.42578125" style="125" customWidth="1"/>
    <col min="3604" max="3845" width="11.42578125" style="125" customWidth="1"/>
    <col min="3846" max="3846" width="26.140625" style="125" customWidth="1"/>
    <col min="3847" max="3847" width="13.42578125" style="125" customWidth="1"/>
    <col min="3848" max="3848" width="14.140625" style="125" customWidth="1"/>
    <col min="3849" max="3856" width="11.42578125" style="125" customWidth="1"/>
    <col min="3857" max="3857" width="4.140625" style="125" customWidth="1"/>
    <col min="3858" max="3858" width="61.42578125" style="125" customWidth="1"/>
    <col min="3859" max="3859" width="9.42578125" style="125" customWidth="1"/>
    <col min="3860" max="4101" width="11.42578125" style="125" customWidth="1"/>
    <col min="4102" max="4102" width="26.140625" style="125" customWidth="1"/>
    <col min="4103" max="4103" width="13.42578125" style="125" customWidth="1"/>
    <col min="4104" max="4104" width="14.140625" style="125" customWidth="1"/>
    <col min="4105" max="4112" width="11.42578125" style="125" customWidth="1"/>
    <col min="4113" max="4113" width="4.140625" style="125" customWidth="1"/>
    <col min="4114" max="4114" width="61.42578125" style="125" customWidth="1"/>
    <col min="4115" max="4115" width="9.42578125" style="125" customWidth="1"/>
    <col min="4116" max="4357" width="11.42578125" style="125" customWidth="1"/>
    <col min="4358" max="4358" width="26.140625" style="125" customWidth="1"/>
    <col min="4359" max="4359" width="13.42578125" style="125" customWidth="1"/>
    <col min="4360" max="4360" width="14.140625" style="125" customWidth="1"/>
    <col min="4361" max="4368" width="11.42578125" style="125" customWidth="1"/>
    <col min="4369" max="4369" width="4.140625" style="125" customWidth="1"/>
    <col min="4370" max="4370" width="61.42578125" style="125" customWidth="1"/>
    <col min="4371" max="4371" width="9.42578125" style="125" customWidth="1"/>
    <col min="4372" max="4613" width="11.42578125" style="125" customWidth="1"/>
    <col min="4614" max="4614" width="26.140625" style="125" customWidth="1"/>
    <col min="4615" max="4615" width="13.42578125" style="125" customWidth="1"/>
    <col min="4616" max="4616" width="14.140625" style="125" customWidth="1"/>
    <col min="4617" max="4624" width="11.42578125" style="125" customWidth="1"/>
    <col min="4625" max="4625" width="4.140625" style="125" customWidth="1"/>
    <col min="4626" max="4626" width="61.42578125" style="125" customWidth="1"/>
    <col min="4627" max="4627" width="9.42578125" style="125" customWidth="1"/>
    <col min="4628" max="4869" width="11.42578125" style="125" customWidth="1"/>
    <col min="4870" max="4870" width="26.140625" style="125" customWidth="1"/>
    <col min="4871" max="4871" width="13.42578125" style="125" customWidth="1"/>
    <col min="4872" max="4872" width="14.140625" style="125" customWidth="1"/>
    <col min="4873" max="4880" width="11.42578125" style="125" customWidth="1"/>
    <col min="4881" max="4881" width="4.140625" style="125" customWidth="1"/>
    <col min="4882" max="4882" width="61.42578125" style="125" customWidth="1"/>
    <col min="4883" max="4883" width="9.42578125" style="125" customWidth="1"/>
    <col min="4884" max="5125" width="11.42578125" style="125" customWidth="1"/>
    <col min="5126" max="5126" width="26.140625" style="125" customWidth="1"/>
    <col min="5127" max="5127" width="13.42578125" style="125" customWidth="1"/>
    <col min="5128" max="5128" width="14.140625" style="125" customWidth="1"/>
    <col min="5129" max="5136" width="11.42578125" style="125" customWidth="1"/>
    <col min="5137" max="5137" width="4.140625" style="125" customWidth="1"/>
    <col min="5138" max="5138" width="61.42578125" style="125" customWidth="1"/>
    <col min="5139" max="5139" width="9.42578125" style="125" customWidth="1"/>
    <col min="5140" max="5381" width="11.42578125" style="125" customWidth="1"/>
    <col min="5382" max="5382" width="26.140625" style="125" customWidth="1"/>
    <col min="5383" max="5383" width="13.42578125" style="125" customWidth="1"/>
    <col min="5384" max="5384" width="14.140625" style="125" customWidth="1"/>
    <col min="5385" max="5392" width="11.42578125" style="125" customWidth="1"/>
    <col min="5393" max="5393" width="4.140625" style="125" customWidth="1"/>
    <col min="5394" max="5394" width="61.42578125" style="125" customWidth="1"/>
    <col min="5395" max="5395" width="9.42578125" style="125" customWidth="1"/>
    <col min="5396" max="5637" width="11.42578125" style="125" customWidth="1"/>
    <col min="5638" max="5638" width="26.140625" style="125" customWidth="1"/>
    <col min="5639" max="5639" width="13.42578125" style="125" customWidth="1"/>
    <col min="5640" max="5640" width="14.140625" style="125" customWidth="1"/>
    <col min="5641" max="5648" width="11.42578125" style="125" customWidth="1"/>
    <col min="5649" max="5649" width="4.140625" style="125" customWidth="1"/>
    <col min="5650" max="5650" width="61.42578125" style="125" customWidth="1"/>
    <col min="5651" max="5651" width="9.42578125" style="125" customWidth="1"/>
    <col min="5652" max="5893" width="11.42578125" style="125" customWidth="1"/>
    <col min="5894" max="5894" width="26.140625" style="125" customWidth="1"/>
    <col min="5895" max="5895" width="13.42578125" style="125" customWidth="1"/>
    <col min="5896" max="5896" width="14.140625" style="125" customWidth="1"/>
    <col min="5897" max="5904" width="11.42578125" style="125" customWidth="1"/>
    <col min="5905" max="5905" width="4.140625" style="125" customWidth="1"/>
    <col min="5906" max="5906" width="61.42578125" style="125" customWidth="1"/>
    <col min="5907" max="5907" width="9.42578125" style="125" customWidth="1"/>
    <col min="5908" max="6149" width="11.42578125" style="125" customWidth="1"/>
    <col min="6150" max="6150" width="26.140625" style="125" customWidth="1"/>
    <col min="6151" max="6151" width="13.42578125" style="125" customWidth="1"/>
    <col min="6152" max="6152" width="14.140625" style="125" customWidth="1"/>
    <col min="6153" max="6160" width="11.42578125" style="125" customWidth="1"/>
    <col min="6161" max="6161" width="4.140625" style="125" customWidth="1"/>
    <col min="6162" max="6162" width="61.42578125" style="125" customWidth="1"/>
    <col min="6163" max="6163" width="9.42578125" style="125" customWidth="1"/>
    <col min="6164" max="6405" width="11.42578125" style="125" customWidth="1"/>
    <col min="6406" max="6406" width="26.140625" style="125" customWidth="1"/>
    <col min="6407" max="6407" width="13.42578125" style="125" customWidth="1"/>
    <col min="6408" max="6408" width="14.140625" style="125" customWidth="1"/>
    <col min="6409" max="6416" width="11.42578125" style="125" customWidth="1"/>
    <col min="6417" max="6417" width="4.140625" style="125" customWidth="1"/>
    <col min="6418" max="6418" width="61.42578125" style="125" customWidth="1"/>
    <col min="6419" max="6419" width="9.42578125" style="125" customWidth="1"/>
    <col min="6420" max="6661" width="11.42578125" style="125" customWidth="1"/>
    <col min="6662" max="6662" width="26.140625" style="125" customWidth="1"/>
    <col min="6663" max="6663" width="13.42578125" style="125" customWidth="1"/>
    <col min="6664" max="6664" width="14.140625" style="125" customWidth="1"/>
    <col min="6665" max="6672" width="11.42578125" style="125" customWidth="1"/>
    <col min="6673" max="6673" width="4.140625" style="125" customWidth="1"/>
    <col min="6674" max="6674" width="61.42578125" style="125" customWidth="1"/>
    <col min="6675" max="6675" width="9.42578125" style="125" customWidth="1"/>
    <col min="6676" max="6917" width="11.42578125" style="125" customWidth="1"/>
    <col min="6918" max="6918" width="26.140625" style="125" customWidth="1"/>
    <col min="6919" max="6919" width="13.42578125" style="125" customWidth="1"/>
    <col min="6920" max="6920" width="14.140625" style="125" customWidth="1"/>
    <col min="6921" max="6928" width="11.42578125" style="125" customWidth="1"/>
    <col min="6929" max="6929" width="4.140625" style="125" customWidth="1"/>
    <col min="6930" max="6930" width="61.42578125" style="125" customWidth="1"/>
    <col min="6931" max="6931" width="9.42578125" style="125" customWidth="1"/>
    <col min="6932" max="7173" width="11.42578125" style="125" customWidth="1"/>
    <col min="7174" max="7174" width="26.140625" style="125" customWidth="1"/>
    <col min="7175" max="7175" width="13.42578125" style="125" customWidth="1"/>
    <col min="7176" max="7176" width="14.140625" style="125" customWidth="1"/>
    <col min="7177" max="7184" width="11.42578125" style="125" customWidth="1"/>
    <col min="7185" max="7185" width="4.140625" style="125" customWidth="1"/>
    <col min="7186" max="7186" width="61.42578125" style="125" customWidth="1"/>
    <col min="7187" max="7187" width="9.42578125" style="125" customWidth="1"/>
    <col min="7188" max="7429" width="11.42578125" style="125" customWidth="1"/>
    <col min="7430" max="7430" width="26.140625" style="125" customWidth="1"/>
    <col min="7431" max="7431" width="13.42578125" style="125" customWidth="1"/>
    <col min="7432" max="7432" width="14.140625" style="125" customWidth="1"/>
    <col min="7433" max="7440" width="11.42578125" style="125" customWidth="1"/>
    <col min="7441" max="7441" width="4.140625" style="125" customWidth="1"/>
    <col min="7442" max="7442" width="61.42578125" style="125" customWidth="1"/>
    <col min="7443" max="7443" width="9.42578125" style="125" customWidth="1"/>
    <col min="7444" max="7685" width="11.42578125" style="125" customWidth="1"/>
    <col min="7686" max="7686" width="26.140625" style="125" customWidth="1"/>
    <col min="7687" max="7687" width="13.42578125" style="125" customWidth="1"/>
    <col min="7688" max="7688" width="14.140625" style="125" customWidth="1"/>
    <col min="7689" max="7696" width="11.42578125" style="125" customWidth="1"/>
    <col min="7697" max="7697" width="4.140625" style="125" customWidth="1"/>
    <col min="7698" max="7698" width="61.42578125" style="125" customWidth="1"/>
    <col min="7699" max="7699" width="9.42578125" style="125" customWidth="1"/>
    <col min="7700" max="7941" width="11.42578125" style="125" customWidth="1"/>
    <col min="7942" max="7942" width="26.140625" style="125" customWidth="1"/>
    <col min="7943" max="7943" width="13.42578125" style="125" customWidth="1"/>
    <col min="7944" max="7944" width="14.140625" style="125" customWidth="1"/>
    <col min="7945" max="7952" width="11.42578125" style="125" customWidth="1"/>
    <col min="7953" max="7953" width="4.140625" style="125" customWidth="1"/>
    <col min="7954" max="7954" width="61.42578125" style="125" customWidth="1"/>
    <col min="7955" max="7955" width="9.42578125" style="125" customWidth="1"/>
    <col min="7956" max="8197" width="11.42578125" style="125" customWidth="1"/>
    <col min="8198" max="8198" width="26.140625" style="125" customWidth="1"/>
    <col min="8199" max="8199" width="13.42578125" style="125" customWidth="1"/>
    <col min="8200" max="8200" width="14.140625" style="125" customWidth="1"/>
    <col min="8201" max="8208" width="11.42578125" style="125" customWidth="1"/>
    <col min="8209" max="8209" width="4.140625" style="125" customWidth="1"/>
    <col min="8210" max="8210" width="61.42578125" style="125" customWidth="1"/>
    <col min="8211" max="8211" width="9.42578125" style="125" customWidth="1"/>
    <col min="8212" max="8453" width="11.42578125" style="125" customWidth="1"/>
    <col min="8454" max="8454" width="26.140625" style="125" customWidth="1"/>
    <col min="8455" max="8455" width="13.42578125" style="125" customWidth="1"/>
    <col min="8456" max="8456" width="14.140625" style="125" customWidth="1"/>
    <col min="8457" max="8464" width="11.42578125" style="125" customWidth="1"/>
    <col min="8465" max="8465" width="4.140625" style="125" customWidth="1"/>
    <col min="8466" max="8466" width="61.42578125" style="125" customWidth="1"/>
    <col min="8467" max="8467" width="9.42578125" style="125" customWidth="1"/>
    <col min="8468" max="8709" width="11.42578125" style="125" customWidth="1"/>
    <col min="8710" max="8710" width="26.140625" style="125" customWidth="1"/>
    <col min="8711" max="8711" width="13.42578125" style="125" customWidth="1"/>
    <col min="8712" max="8712" width="14.140625" style="125" customWidth="1"/>
    <col min="8713" max="8720" width="11.42578125" style="125" customWidth="1"/>
    <col min="8721" max="8721" width="4.140625" style="125" customWidth="1"/>
    <col min="8722" max="8722" width="61.42578125" style="125" customWidth="1"/>
    <col min="8723" max="8723" width="9.42578125" style="125" customWidth="1"/>
    <col min="8724" max="8965" width="11.42578125" style="125" customWidth="1"/>
    <col min="8966" max="8966" width="26.140625" style="125" customWidth="1"/>
    <col min="8967" max="8967" width="13.42578125" style="125" customWidth="1"/>
    <col min="8968" max="8968" width="14.140625" style="125" customWidth="1"/>
    <col min="8969" max="8976" width="11.42578125" style="125" customWidth="1"/>
    <col min="8977" max="8977" width="4.140625" style="125" customWidth="1"/>
    <col min="8978" max="8978" width="61.42578125" style="125" customWidth="1"/>
    <col min="8979" max="8979" width="9.42578125" style="125" customWidth="1"/>
    <col min="8980" max="9221" width="11.42578125" style="125" customWidth="1"/>
    <col min="9222" max="9222" width="26.140625" style="125" customWidth="1"/>
    <col min="9223" max="9223" width="13.42578125" style="125" customWidth="1"/>
    <col min="9224" max="9224" width="14.140625" style="125" customWidth="1"/>
    <col min="9225" max="9232" width="11.42578125" style="125" customWidth="1"/>
    <col min="9233" max="9233" width="4.140625" style="125" customWidth="1"/>
    <col min="9234" max="9234" width="61.42578125" style="125" customWidth="1"/>
    <col min="9235" max="9235" width="9.42578125" style="125" customWidth="1"/>
    <col min="9236" max="9477" width="11.42578125" style="125" customWidth="1"/>
    <col min="9478" max="9478" width="26.140625" style="125" customWidth="1"/>
    <col min="9479" max="9479" width="13.42578125" style="125" customWidth="1"/>
    <col min="9480" max="9480" width="14.140625" style="125" customWidth="1"/>
    <col min="9481" max="9488" width="11.42578125" style="125" customWidth="1"/>
    <col min="9489" max="9489" width="4.140625" style="125" customWidth="1"/>
    <col min="9490" max="9490" width="61.42578125" style="125" customWidth="1"/>
    <col min="9491" max="9491" width="9.42578125" style="125" customWidth="1"/>
    <col min="9492" max="9733" width="11.42578125" style="125" customWidth="1"/>
    <col min="9734" max="9734" width="26.140625" style="125" customWidth="1"/>
    <col min="9735" max="9735" width="13.42578125" style="125" customWidth="1"/>
    <col min="9736" max="9736" width="14.140625" style="125" customWidth="1"/>
    <col min="9737" max="9744" width="11.42578125" style="125" customWidth="1"/>
    <col min="9745" max="9745" width="4.140625" style="125" customWidth="1"/>
    <col min="9746" max="9746" width="61.42578125" style="125" customWidth="1"/>
    <col min="9747" max="9747" width="9.42578125" style="125" customWidth="1"/>
    <col min="9748" max="9989" width="11.42578125" style="125" customWidth="1"/>
    <col min="9990" max="9990" width="26.140625" style="125" customWidth="1"/>
    <col min="9991" max="9991" width="13.42578125" style="125" customWidth="1"/>
    <col min="9992" max="9992" width="14.140625" style="125" customWidth="1"/>
    <col min="9993" max="10000" width="11.42578125" style="125" customWidth="1"/>
    <col min="10001" max="10001" width="4.140625" style="125" customWidth="1"/>
    <col min="10002" max="10002" width="61.42578125" style="125" customWidth="1"/>
    <col min="10003" max="10003" width="9.42578125" style="125" customWidth="1"/>
    <col min="10004" max="10245" width="11.42578125" style="125" customWidth="1"/>
    <col min="10246" max="10246" width="26.140625" style="125" customWidth="1"/>
    <col min="10247" max="10247" width="13.42578125" style="125" customWidth="1"/>
    <col min="10248" max="10248" width="14.140625" style="125" customWidth="1"/>
    <col min="10249" max="10256" width="11.42578125" style="125" customWidth="1"/>
    <col min="10257" max="10257" width="4.140625" style="125" customWidth="1"/>
    <col min="10258" max="10258" width="61.42578125" style="125" customWidth="1"/>
    <col min="10259" max="10259" width="9.42578125" style="125" customWidth="1"/>
    <col min="10260" max="10501" width="11.42578125" style="125" customWidth="1"/>
    <col min="10502" max="10502" width="26.140625" style="125" customWidth="1"/>
    <col min="10503" max="10503" width="13.42578125" style="125" customWidth="1"/>
    <col min="10504" max="10504" width="14.140625" style="125" customWidth="1"/>
    <col min="10505" max="10512" width="11.42578125" style="125" customWidth="1"/>
    <col min="10513" max="10513" width="4.140625" style="125" customWidth="1"/>
    <col min="10514" max="10514" width="61.42578125" style="125" customWidth="1"/>
    <col min="10515" max="10515" width="9.42578125" style="125" customWidth="1"/>
    <col min="10516" max="10757" width="11.42578125" style="125" customWidth="1"/>
    <col min="10758" max="10758" width="26.140625" style="125" customWidth="1"/>
    <col min="10759" max="10759" width="13.42578125" style="125" customWidth="1"/>
    <col min="10760" max="10760" width="14.140625" style="125" customWidth="1"/>
    <col min="10761" max="10768" width="11.42578125" style="125" customWidth="1"/>
    <col min="10769" max="10769" width="4.140625" style="125" customWidth="1"/>
    <col min="10770" max="10770" width="61.42578125" style="125" customWidth="1"/>
    <col min="10771" max="10771" width="9.42578125" style="125" customWidth="1"/>
    <col min="10772" max="11013" width="11.42578125" style="125" customWidth="1"/>
    <col min="11014" max="11014" width="26.140625" style="125" customWidth="1"/>
    <col min="11015" max="11015" width="13.42578125" style="125" customWidth="1"/>
    <col min="11016" max="11016" width="14.140625" style="125" customWidth="1"/>
    <col min="11017" max="11024" width="11.42578125" style="125" customWidth="1"/>
    <col min="11025" max="11025" width="4.140625" style="125" customWidth="1"/>
    <col min="11026" max="11026" width="61.42578125" style="125" customWidth="1"/>
    <col min="11027" max="11027" width="9.42578125" style="125" customWidth="1"/>
    <col min="11028" max="11269" width="11.42578125" style="125" customWidth="1"/>
    <col min="11270" max="11270" width="26.140625" style="125" customWidth="1"/>
    <col min="11271" max="11271" width="13.42578125" style="125" customWidth="1"/>
    <col min="11272" max="11272" width="14.140625" style="125" customWidth="1"/>
    <col min="11273" max="11280" width="11.42578125" style="125" customWidth="1"/>
    <col min="11281" max="11281" width="4.140625" style="125" customWidth="1"/>
    <col min="11282" max="11282" width="61.42578125" style="125" customWidth="1"/>
    <col min="11283" max="11283" width="9.42578125" style="125" customWidth="1"/>
    <col min="11284" max="11525" width="11.42578125" style="125" customWidth="1"/>
    <col min="11526" max="11526" width="26.140625" style="125" customWidth="1"/>
    <col min="11527" max="11527" width="13.42578125" style="125" customWidth="1"/>
    <col min="11528" max="11528" width="14.140625" style="125" customWidth="1"/>
    <col min="11529" max="11536" width="11.42578125" style="125" customWidth="1"/>
    <col min="11537" max="11537" width="4.140625" style="125" customWidth="1"/>
    <col min="11538" max="11538" width="61.42578125" style="125" customWidth="1"/>
    <col min="11539" max="11539" width="9.42578125" style="125" customWidth="1"/>
    <col min="11540" max="11781" width="11.42578125" style="125" customWidth="1"/>
    <col min="11782" max="11782" width="26.140625" style="125" customWidth="1"/>
    <col min="11783" max="11783" width="13.42578125" style="125" customWidth="1"/>
    <col min="11784" max="11784" width="14.140625" style="125" customWidth="1"/>
    <col min="11785" max="11792" width="11.42578125" style="125" customWidth="1"/>
    <col min="11793" max="11793" width="4.140625" style="125" customWidth="1"/>
    <col min="11794" max="11794" width="61.42578125" style="125" customWidth="1"/>
    <col min="11795" max="11795" width="9.42578125" style="125" customWidth="1"/>
    <col min="11796" max="12037" width="11.42578125" style="125" customWidth="1"/>
    <col min="12038" max="12038" width="26.140625" style="125" customWidth="1"/>
    <col min="12039" max="12039" width="13.42578125" style="125" customWidth="1"/>
    <col min="12040" max="12040" width="14.140625" style="125" customWidth="1"/>
    <col min="12041" max="12048" width="11.42578125" style="125" customWidth="1"/>
    <col min="12049" max="12049" width="4.140625" style="125" customWidth="1"/>
    <col min="12050" max="12050" width="61.42578125" style="125" customWidth="1"/>
    <col min="12051" max="12051" width="9.42578125" style="125" customWidth="1"/>
    <col min="12052" max="12293" width="11.42578125" style="125" customWidth="1"/>
    <col min="12294" max="12294" width="26.140625" style="125" customWidth="1"/>
    <col min="12295" max="12295" width="13.42578125" style="125" customWidth="1"/>
    <col min="12296" max="12296" width="14.140625" style="125" customWidth="1"/>
    <col min="12297" max="12304" width="11.42578125" style="125" customWidth="1"/>
    <col min="12305" max="12305" width="4.140625" style="125" customWidth="1"/>
    <col min="12306" max="12306" width="61.42578125" style="125" customWidth="1"/>
    <col min="12307" max="12307" width="9.42578125" style="125" customWidth="1"/>
    <col min="12308" max="12549" width="11.42578125" style="125" customWidth="1"/>
    <col min="12550" max="12550" width="26.140625" style="125" customWidth="1"/>
    <col min="12551" max="12551" width="13.42578125" style="125" customWidth="1"/>
    <col min="12552" max="12552" width="14.140625" style="125" customWidth="1"/>
    <col min="12553" max="12560" width="11.42578125" style="125" customWidth="1"/>
    <col min="12561" max="12561" width="4.140625" style="125" customWidth="1"/>
    <col min="12562" max="12562" width="61.42578125" style="125" customWidth="1"/>
    <col min="12563" max="12563" width="9.42578125" style="125" customWidth="1"/>
    <col min="12564" max="12805" width="11.42578125" style="125" customWidth="1"/>
    <col min="12806" max="12806" width="26.140625" style="125" customWidth="1"/>
    <col min="12807" max="12807" width="13.42578125" style="125" customWidth="1"/>
    <col min="12808" max="12808" width="14.140625" style="125" customWidth="1"/>
    <col min="12809" max="12816" width="11.42578125" style="125" customWidth="1"/>
    <col min="12817" max="12817" width="4.140625" style="125" customWidth="1"/>
    <col min="12818" max="12818" width="61.42578125" style="125" customWidth="1"/>
    <col min="12819" max="12819" width="9.42578125" style="125" customWidth="1"/>
    <col min="12820" max="13061" width="11.42578125" style="125" customWidth="1"/>
    <col min="13062" max="13062" width="26.140625" style="125" customWidth="1"/>
    <col min="13063" max="13063" width="13.42578125" style="125" customWidth="1"/>
    <col min="13064" max="13064" width="14.140625" style="125" customWidth="1"/>
    <col min="13065" max="13072" width="11.42578125" style="125" customWidth="1"/>
    <col min="13073" max="13073" width="4.140625" style="125" customWidth="1"/>
    <col min="13074" max="13074" width="61.42578125" style="125" customWidth="1"/>
    <col min="13075" max="13075" width="9.42578125" style="125" customWidth="1"/>
    <col min="13076" max="13317" width="11.42578125" style="125" customWidth="1"/>
    <col min="13318" max="13318" width="26.140625" style="125" customWidth="1"/>
    <col min="13319" max="13319" width="13.42578125" style="125" customWidth="1"/>
    <col min="13320" max="13320" width="14.140625" style="125" customWidth="1"/>
    <col min="13321" max="13328" width="11.42578125" style="125" customWidth="1"/>
    <col min="13329" max="13329" width="4.140625" style="125" customWidth="1"/>
    <col min="13330" max="13330" width="61.42578125" style="125" customWidth="1"/>
    <col min="13331" max="13331" width="9.42578125" style="125" customWidth="1"/>
    <col min="13332" max="13573" width="11.42578125" style="125" customWidth="1"/>
    <col min="13574" max="13574" width="26.140625" style="125" customWidth="1"/>
    <col min="13575" max="13575" width="13.42578125" style="125" customWidth="1"/>
    <col min="13576" max="13576" width="14.140625" style="125" customWidth="1"/>
    <col min="13577" max="13584" width="11.42578125" style="125" customWidth="1"/>
    <col min="13585" max="13585" width="4.140625" style="125" customWidth="1"/>
    <col min="13586" max="13586" width="61.42578125" style="125" customWidth="1"/>
    <col min="13587" max="13587" width="9.42578125" style="125" customWidth="1"/>
    <col min="13588" max="13829" width="11.42578125" style="125" customWidth="1"/>
    <col min="13830" max="13830" width="26.140625" style="125" customWidth="1"/>
    <col min="13831" max="13831" width="13.42578125" style="125" customWidth="1"/>
    <col min="13832" max="13832" width="14.140625" style="125" customWidth="1"/>
    <col min="13833" max="13840" width="11.42578125" style="125" customWidth="1"/>
    <col min="13841" max="13841" width="4.140625" style="125" customWidth="1"/>
    <col min="13842" max="13842" width="61.42578125" style="125" customWidth="1"/>
    <col min="13843" max="13843" width="9.42578125" style="125" customWidth="1"/>
    <col min="13844" max="14085" width="11.42578125" style="125" customWidth="1"/>
    <col min="14086" max="14086" width="26.140625" style="125" customWidth="1"/>
    <col min="14087" max="14087" width="13.42578125" style="125" customWidth="1"/>
    <col min="14088" max="14088" width="14.140625" style="125" customWidth="1"/>
    <col min="14089" max="14096" width="11.42578125" style="125" customWidth="1"/>
    <col min="14097" max="14097" width="4.140625" style="125" customWidth="1"/>
    <col min="14098" max="14098" width="61.42578125" style="125" customWidth="1"/>
    <col min="14099" max="14099" width="9.42578125" style="125" customWidth="1"/>
    <col min="14100" max="14341" width="11.42578125" style="125" customWidth="1"/>
    <col min="14342" max="14342" width="26.140625" style="125" customWidth="1"/>
    <col min="14343" max="14343" width="13.42578125" style="125" customWidth="1"/>
    <col min="14344" max="14344" width="14.140625" style="125" customWidth="1"/>
    <col min="14345" max="14352" width="11.42578125" style="125" customWidth="1"/>
    <col min="14353" max="14353" width="4.140625" style="125" customWidth="1"/>
    <col min="14354" max="14354" width="61.42578125" style="125" customWidth="1"/>
    <col min="14355" max="14355" width="9.42578125" style="125" customWidth="1"/>
    <col min="14356" max="14597" width="11.42578125" style="125" customWidth="1"/>
    <col min="14598" max="14598" width="26.140625" style="125" customWidth="1"/>
    <col min="14599" max="14599" width="13.42578125" style="125" customWidth="1"/>
    <col min="14600" max="14600" width="14.140625" style="125" customWidth="1"/>
    <col min="14601" max="14608" width="11.42578125" style="125" customWidth="1"/>
    <col min="14609" max="14609" width="4.140625" style="125" customWidth="1"/>
    <col min="14610" max="14610" width="61.42578125" style="125" customWidth="1"/>
    <col min="14611" max="14611" width="9.42578125" style="125" customWidth="1"/>
    <col min="14612" max="14853" width="11.42578125" style="125" customWidth="1"/>
    <col min="14854" max="14854" width="26.140625" style="125" customWidth="1"/>
    <col min="14855" max="14855" width="13.42578125" style="125" customWidth="1"/>
    <col min="14856" max="14856" width="14.140625" style="125" customWidth="1"/>
    <col min="14857" max="14864" width="11.42578125" style="125" customWidth="1"/>
    <col min="14865" max="14865" width="4.140625" style="125" customWidth="1"/>
    <col min="14866" max="14866" width="61.42578125" style="125" customWidth="1"/>
    <col min="14867" max="14867" width="9.42578125" style="125" customWidth="1"/>
    <col min="14868" max="15109" width="11.42578125" style="125" customWidth="1"/>
    <col min="15110" max="15110" width="26.140625" style="125" customWidth="1"/>
    <col min="15111" max="15111" width="13.42578125" style="125" customWidth="1"/>
    <col min="15112" max="15112" width="14.140625" style="125" customWidth="1"/>
    <col min="15113" max="15120" width="11.42578125" style="125" customWidth="1"/>
    <col min="15121" max="15121" width="4.140625" style="125" customWidth="1"/>
    <col min="15122" max="15122" width="61.42578125" style="125" customWidth="1"/>
    <col min="15123" max="15123" width="9.42578125" style="125" customWidth="1"/>
    <col min="15124" max="15365" width="11.42578125" style="125" customWidth="1"/>
    <col min="15366" max="15366" width="26.140625" style="125" customWidth="1"/>
    <col min="15367" max="15367" width="13.42578125" style="125" customWidth="1"/>
    <col min="15368" max="15368" width="14.140625" style="125" customWidth="1"/>
    <col min="15369" max="15376" width="11.42578125" style="125" customWidth="1"/>
    <col min="15377" max="15377" width="4.140625" style="125" customWidth="1"/>
    <col min="15378" max="15378" width="61.42578125" style="125" customWidth="1"/>
    <col min="15379" max="15379" width="9.42578125" style="125" customWidth="1"/>
    <col min="15380" max="15621" width="11.42578125" style="125" customWidth="1"/>
    <col min="15622" max="15622" width="26.140625" style="125" customWidth="1"/>
    <col min="15623" max="15623" width="13.42578125" style="125" customWidth="1"/>
    <col min="15624" max="15624" width="14.140625" style="125" customWidth="1"/>
    <col min="15625" max="15632" width="11.42578125" style="125" customWidth="1"/>
    <col min="15633" max="15633" width="4.140625" style="125" customWidth="1"/>
    <col min="15634" max="15634" width="61.42578125" style="125" customWidth="1"/>
    <col min="15635" max="15635" width="9.42578125" style="125" customWidth="1"/>
    <col min="15636" max="15877" width="11.42578125" style="125" customWidth="1"/>
    <col min="15878" max="15878" width="26.140625" style="125" customWidth="1"/>
    <col min="15879" max="15879" width="13.42578125" style="125" customWidth="1"/>
    <col min="15880" max="15880" width="14.140625" style="125" customWidth="1"/>
    <col min="15881" max="15888" width="11.42578125" style="125" customWidth="1"/>
    <col min="15889" max="15889" width="4.140625" style="125" customWidth="1"/>
    <col min="15890" max="15890" width="61.42578125" style="125" customWidth="1"/>
    <col min="15891" max="15891" width="9.42578125" style="125" customWidth="1"/>
    <col min="15892" max="16133" width="11.42578125" style="125" customWidth="1"/>
    <col min="16134" max="16134" width="26.140625" style="125" customWidth="1"/>
    <col min="16135" max="16135" width="13.42578125" style="125" customWidth="1"/>
    <col min="16136" max="16136" width="14.140625" style="125" customWidth="1"/>
    <col min="16137" max="16144" width="11.42578125" style="125" customWidth="1"/>
    <col min="16145" max="16145" width="4.140625" style="125" customWidth="1"/>
    <col min="16146" max="16146" width="61.42578125" style="125" customWidth="1"/>
    <col min="16147" max="16147" width="9.42578125" style="125" customWidth="1"/>
    <col min="16148" max="16384" width="11.42578125" style="125" customWidth="1"/>
  </cols>
  <sheetData>
    <row r="1" spans="1:19" ht="51.75" thickBot="1">
      <c r="A1" s="119" t="s">
        <v>6898</v>
      </c>
      <c r="B1" s="120" t="s">
        <v>6899</v>
      </c>
      <c r="C1" s="121"/>
      <c r="D1" s="121"/>
      <c r="E1" s="121"/>
      <c r="F1" s="121"/>
      <c r="G1" s="122" t="s">
        <v>6900</v>
      </c>
      <c r="H1" s="122" t="s">
        <v>6901</v>
      </c>
      <c r="I1" s="122" t="s">
        <v>6902</v>
      </c>
      <c r="J1" s="122" t="s">
        <v>6903</v>
      </c>
      <c r="K1" s="123"/>
      <c r="L1" s="160" t="s">
        <v>8113</v>
      </c>
      <c r="M1" s="160" t="s">
        <v>8114</v>
      </c>
      <c r="N1" s="160" t="s">
        <v>8115</v>
      </c>
      <c r="O1" s="160" t="s">
        <v>8116</v>
      </c>
      <c r="P1" s="160" t="s">
        <v>8117</v>
      </c>
      <c r="R1" s="119" t="s">
        <v>6904</v>
      </c>
    </row>
    <row r="2" spans="1:19" ht="13.5" thickBot="1">
      <c r="A2" s="121"/>
      <c r="B2" s="121"/>
      <c r="C2" s="121"/>
      <c r="D2" s="121"/>
      <c r="E2" s="121"/>
      <c r="F2" s="121"/>
      <c r="G2" s="126"/>
      <c r="H2" s="127"/>
      <c r="I2" s="128"/>
      <c r="J2" s="129"/>
      <c r="K2" s="121"/>
      <c r="L2" s="289"/>
      <c r="M2" s="289"/>
      <c r="N2" s="289"/>
      <c r="O2" s="289"/>
      <c r="P2" s="289"/>
      <c r="Q2" s="130">
        <v>1</v>
      </c>
      <c r="R2" s="131" t="s">
        <v>6905</v>
      </c>
    </row>
    <row r="3" spans="1:19" ht="13.5" thickBot="1">
      <c r="A3" s="121"/>
      <c r="B3" s="311" t="s">
        <v>6906</v>
      </c>
      <c r="C3" s="312"/>
      <c r="D3" s="313"/>
      <c r="E3" s="121"/>
      <c r="F3" s="121"/>
      <c r="G3" s="121"/>
      <c r="H3" s="121"/>
      <c r="I3" s="121"/>
      <c r="J3" s="121"/>
      <c r="K3" s="121"/>
      <c r="L3" s="289"/>
      <c r="M3" s="289"/>
      <c r="N3" s="289"/>
      <c r="O3" s="289"/>
      <c r="P3" s="289"/>
      <c r="Q3" s="130">
        <v>2</v>
      </c>
      <c r="R3" s="131" t="s">
        <v>6907</v>
      </c>
    </row>
    <row r="4" spans="1:19" ht="38.25">
      <c r="A4" s="121"/>
      <c r="B4" s="132" t="s">
        <v>6908</v>
      </c>
      <c r="C4" s="133" t="s">
        <v>6909</v>
      </c>
      <c r="D4" s="134" t="s">
        <v>6910</v>
      </c>
      <c r="E4" s="121"/>
      <c r="F4" s="121"/>
      <c r="G4" s="121"/>
      <c r="H4" s="121"/>
      <c r="I4" s="121"/>
      <c r="J4" s="298" t="str">
        <f>B7</f>
        <v>Annees des Donnees</v>
      </c>
      <c r="K4" s="295" t="str">
        <f>B4</f>
        <v>année référence</v>
      </c>
      <c r="L4" s="295"/>
      <c r="M4" s="295"/>
      <c r="N4" s="295"/>
      <c r="O4" s="295"/>
      <c r="P4" s="290"/>
      <c r="Q4" s="297">
        <v>3</v>
      </c>
      <c r="R4" s="131" t="s">
        <v>6911</v>
      </c>
    </row>
    <row r="5" spans="1:19" ht="34.5" thickBot="1">
      <c r="A5" s="121"/>
      <c r="B5" s="135" t="s">
        <v>6912</v>
      </c>
      <c r="C5" s="136" t="s">
        <v>6913</v>
      </c>
      <c r="D5" s="137" t="s">
        <v>6914</v>
      </c>
      <c r="E5" s="121"/>
      <c r="F5" s="243" t="s">
        <v>7086</v>
      </c>
      <c r="G5" s="244"/>
      <c r="H5" s="244"/>
      <c r="I5" s="121"/>
      <c r="J5" s="299" t="str">
        <f>C7</f>
        <v>Dates Applications du SCoT</v>
      </c>
      <c r="K5" s="209" t="str">
        <f>C4</f>
        <v xml:space="preserve"> départ </v>
      </c>
      <c r="L5" s="209"/>
      <c r="M5" s="209"/>
      <c r="N5" s="209"/>
      <c r="O5" s="209"/>
      <c r="P5" s="291"/>
      <c r="Q5" s="297">
        <v>4</v>
      </c>
      <c r="R5" s="131" t="s">
        <v>6915</v>
      </c>
    </row>
    <row r="6" spans="1:19" ht="23.25" thickBot="1">
      <c r="A6" s="223" t="s">
        <v>7080</v>
      </c>
      <c r="B6" s="121">
        <v>2018</v>
      </c>
      <c r="C6" s="236">
        <v>2020</v>
      </c>
      <c r="D6" s="236">
        <v>2030</v>
      </c>
      <c r="E6" s="121"/>
      <c r="F6" s="121"/>
      <c r="G6" s="121"/>
      <c r="H6" s="121"/>
      <c r="I6" s="121"/>
      <c r="J6" s="300" t="str">
        <f>D7</f>
        <v>Horizon du SCoT</v>
      </c>
      <c r="K6" s="301" t="str">
        <f>D4</f>
        <v>horizon</v>
      </c>
      <c r="L6" s="301"/>
      <c r="M6" s="301"/>
      <c r="N6" s="301"/>
      <c r="O6" s="301"/>
      <c r="P6" s="302"/>
      <c r="Q6" s="297">
        <v>5</v>
      </c>
      <c r="R6" s="131" t="s">
        <v>6916</v>
      </c>
    </row>
    <row r="7" spans="1:19" ht="25.5">
      <c r="A7" s="121"/>
      <c r="B7" s="239" t="s">
        <v>8109</v>
      </c>
      <c r="C7" s="239" t="s">
        <v>8110</v>
      </c>
      <c r="D7" s="239" t="s">
        <v>8111</v>
      </c>
      <c r="E7" s="121"/>
      <c r="F7" s="121"/>
      <c r="G7" s="121"/>
      <c r="H7" s="121"/>
      <c r="I7" s="293" t="s">
        <v>8120</v>
      </c>
      <c r="J7" s="293" t="s">
        <v>5369</v>
      </c>
      <c r="K7" s="209" t="s">
        <v>6909</v>
      </c>
      <c r="L7" s="289"/>
      <c r="M7" s="289"/>
      <c r="N7" s="289"/>
      <c r="O7" s="289"/>
      <c r="P7" s="289"/>
      <c r="Q7" s="130">
        <v>6</v>
      </c>
      <c r="R7" s="131" t="s">
        <v>6917</v>
      </c>
    </row>
    <row r="8" spans="1:19" ht="13.5" thickBot="1">
      <c r="A8" s="121"/>
      <c r="B8" s="121"/>
      <c r="C8" s="121"/>
      <c r="D8" s="121"/>
      <c r="E8" s="121"/>
      <c r="F8" s="121"/>
      <c r="G8" s="121"/>
      <c r="H8" s="121"/>
      <c r="I8" s="121"/>
      <c r="J8" s="121"/>
      <c r="K8" s="293" t="s">
        <v>6926</v>
      </c>
      <c r="L8" s="289"/>
      <c r="M8" s="289"/>
      <c r="N8" s="289"/>
      <c r="O8" s="289"/>
      <c r="P8" s="289"/>
      <c r="Q8" s="130">
        <v>7</v>
      </c>
      <c r="R8" s="131" t="s">
        <v>6918</v>
      </c>
    </row>
    <row r="9" spans="1:19" ht="38.25" customHeight="1">
      <c r="A9" s="326" t="s">
        <v>6919</v>
      </c>
      <c r="B9" s="311" t="s">
        <v>6920</v>
      </c>
      <c r="C9" s="313"/>
      <c r="D9" s="314" t="s">
        <v>6921</v>
      </c>
      <c r="E9" s="314" t="s">
        <v>6922</v>
      </c>
      <c r="F9" s="121"/>
      <c r="J9" s="121"/>
      <c r="K9" s="293" t="s">
        <v>8311</v>
      </c>
      <c r="Q9" s="130">
        <v>8</v>
      </c>
      <c r="R9" s="131" t="s">
        <v>6923</v>
      </c>
      <c r="S9" s="288" t="s">
        <v>6924</v>
      </c>
    </row>
    <row r="10" spans="1:19" ht="25.5">
      <c r="A10" s="323"/>
      <c r="B10" s="138" t="s">
        <v>6925</v>
      </c>
      <c r="C10" s="139" t="s">
        <v>6926</v>
      </c>
      <c r="D10" s="315"/>
      <c r="E10" s="315" t="s">
        <v>6922</v>
      </c>
      <c r="F10" s="140"/>
      <c r="K10" s="208" t="s">
        <v>8312</v>
      </c>
      <c r="L10" s="160"/>
      <c r="M10" s="160"/>
      <c r="N10" s="160"/>
      <c r="O10" s="160"/>
      <c r="P10" s="160"/>
      <c r="Q10" s="130">
        <v>9</v>
      </c>
      <c r="R10" s="131" t="s">
        <v>6927</v>
      </c>
      <c r="S10" s="288"/>
    </row>
    <row r="11" spans="1:19" ht="13.5" thickBot="1">
      <c r="A11" s="323"/>
      <c r="B11" s="141" t="s">
        <v>6928</v>
      </c>
      <c r="C11" s="142" t="s">
        <v>6929</v>
      </c>
      <c r="D11" s="143" t="s">
        <v>6930</v>
      </c>
      <c r="E11" s="144" t="s">
        <v>6931</v>
      </c>
      <c r="F11" s="283"/>
      <c r="G11" s="145"/>
      <c r="H11" s="146"/>
      <c r="I11" s="293" t="s">
        <v>8121</v>
      </c>
      <c r="J11" s="283" t="s">
        <v>6937</v>
      </c>
      <c r="K11" s="209" t="s">
        <v>6909</v>
      </c>
      <c r="L11" s="289"/>
      <c r="M11" s="289"/>
      <c r="N11" s="289"/>
      <c r="O11" s="289"/>
      <c r="P11" s="289"/>
      <c r="Q11" s="130">
        <v>10</v>
      </c>
      <c r="R11" s="131" t="s">
        <v>6932</v>
      </c>
      <c r="S11" s="288"/>
    </row>
    <row r="12" spans="1:19">
      <c r="A12" s="209"/>
      <c r="B12" s="235">
        <v>177233</v>
      </c>
      <c r="C12" s="210">
        <f>B12*POWER(1+D12,D6-C6)</f>
        <v>179031.21104342604</v>
      </c>
      <c r="D12" s="240">
        <v>1.01E-3</v>
      </c>
      <c r="E12" s="211">
        <f>C12-B12</f>
        <v>1798.2110434260394</v>
      </c>
      <c r="F12" s="283"/>
      <c r="H12" s="146"/>
      <c r="I12" s="121"/>
      <c r="J12" s="239"/>
      <c r="K12" s="293" t="s">
        <v>6926</v>
      </c>
      <c r="L12" s="289"/>
      <c r="M12" s="289"/>
      <c r="N12" s="289"/>
      <c r="O12" s="289"/>
      <c r="P12" s="289"/>
      <c r="Q12" s="130">
        <v>11</v>
      </c>
      <c r="R12" s="131" t="s">
        <v>6933</v>
      </c>
      <c r="S12" s="288"/>
    </row>
    <row r="13" spans="1:19" ht="25.5">
      <c r="A13" s="209"/>
      <c r="B13" s="282" t="s">
        <v>8112</v>
      </c>
      <c r="C13" s="210"/>
      <c r="D13" s="209"/>
      <c r="E13" s="211"/>
      <c r="F13" s="283" t="s">
        <v>8119</v>
      </c>
      <c r="H13" s="146"/>
      <c r="I13" s="238"/>
      <c r="J13" s="239" t="s">
        <v>8122</v>
      </c>
      <c r="K13" s="293" t="s">
        <v>8126</v>
      </c>
      <c r="L13" s="289"/>
      <c r="M13" s="289"/>
      <c r="N13" s="289"/>
      <c r="O13" s="289"/>
      <c r="P13" s="289"/>
      <c r="Q13" s="130">
        <v>12</v>
      </c>
      <c r="R13" s="131" t="s">
        <v>6940</v>
      </c>
      <c r="S13" s="288"/>
    </row>
    <row r="14" spans="1:19">
      <c r="A14" s="209"/>
      <c r="B14" s="282" t="s">
        <v>8118</v>
      </c>
      <c r="C14" s="210"/>
      <c r="D14" s="209"/>
      <c r="E14" s="211"/>
      <c r="F14" s="283" t="s">
        <v>8124</v>
      </c>
      <c r="H14" s="146"/>
      <c r="I14" s="238"/>
      <c r="J14" s="239" t="s">
        <v>8123</v>
      </c>
      <c r="K14" s="239" t="s">
        <v>8126</v>
      </c>
      <c r="L14" s="293"/>
      <c r="M14" s="293"/>
      <c r="N14" s="293"/>
      <c r="O14" s="293"/>
      <c r="P14" s="293"/>
      <c r="S14" s="149"/>
    </row>
    <row r="15" spans="1:19">
      <c r="A15" s="209"/>
      <c r="B15" s="209"/>
      <c r="C15" s="210"/>
      <c r="D15" s="209"/>
      <c r="E15" s="211"/>
      <c r="F15" s="283" t="s">
        <v>8125</v>
      </c>
      <c r="H15" s="146"/>
      <c r="I15" s="238"/>
      <c r="J15" s="239" t="s">
        <v>8313</v>
      </c>
      <c r="K15" s="239" t="s">
        <v>8126</v>
      </c>
      <c r="L15" s="293"/>
      <c r="M15" s="293"/>
      <c r="N15" s="293"/>
      <c r="O15" s="293"/>
      <c r="P15" s="293"/>
      <c r="S15" s="149"/>
    </row>
    <row r="16" spans="1:19" ht="13.5" thickBot="1">
      <c r="A16" s="121"/>
      <c r="C16" s="121"/>
      <c r="D16" s="121"/>
      <c r="E16" s="121"/>
      <c r="F16" s="121"/>
      <c r="G16" s="121"/>
      <c r="H16" s="121"/>
      <c r="I16" s="121"/>
      <c r="J16" s="121"/>
      <c r="K16" s="121"/>
      <c r="L16" s="289"/>
      <c r="M16" s="289"/>
      <c r="N16" s="289"/>
      <c r="O16" s="289"/>
      <c r="P16" s="289"/>
      <c r="S16" s="149"/>
    </row>
    <row r="17" spans="1:19">
      <c r="A17" s="306" t="s">
        <v>6934</v>
      </c>
      <c r="B17" s="319" t="s">
        <v>6935</v>
      </c>
      <c r="C17" s="313"/>
      <c r="D17" s="319" t="s">
        <v>6936</v>
      </c>
      <c r="E17" s="320"/>
      <c r="F17" s="325" t="s">
        <v>6937</v>
      </c>
      <c r="G17" s="325"/>
      <c r="H17" s="319" t="s">
        <v>6938</v>
      </c>
      <c r="I17" s="320"/>
      <c r="J17" s="316" t="s">
        <v>6939</v>
      </c>
      <c r="K17" s="147"/>
      <c r="L17" s="293"/>
      <c r="M17" s="293"/>
      <c r="N17" s="293"/>
      <c r="O17" s="293"/>
      <c r="P17" s="293"/>
      <c r="S17" s="149"/>
    </row>
    <row r="18" spans="1:19">
      <c r="A18" s="307"/>
      <c r="B18" s="317"/>
      <c r="C18" s="323"/>
      <c r="D18" s="310"/>
      <c r="E18" s="321"/>
      <c r="F18" s="308"/>
      <c r="G18" s="308"/>
      <c r="H18" s="310"/>
      <c r="I18" s="321"/>
      <c r="J18" s="322"/>
      <c r="K18" s="148"/>
      <c r="L18" s="148"/>
      <c r="M18" s="148"/>
      <c r="N18" s="148"/>
      <c r="O18" s="148"/>
      <c r="P18" s="148"/>
    </row>
    <row r="19" spans="1:19">
      <c r="A19" s="307"/>
      <c r="B19" s="150" t="s">
        <v>6925</v>
      </c>
      <c r="C19" s="151" t="s">
        <v>6926</v>
      </c>
      <c r="D19" s="150" t="s">
        <v>6925</v>
      </c>
      <c r="E19" s="151" t="s">
        <v>6926</v>
      </c>
      <c r="F19" s="152" t="s">
        <v>6925</v>
      </c>
      <c r="G19" s="153" t="s">
        <v>6926</v>
      </c>
      <c r="H19" s="150" t="s">
        <v>6925</v>
      </c>
      <c r="I19" s="151" t="s">
        <v>6926</v>
      </c>
      <c r="J19" s="315"/>
      <c r="K19" s="140"/>
      <c r="L19" s="140"/>
      <c r="M19" s="140"/>
      <c r="N19" s="140"/>
      <c r="O19" s="140"/>
      <c r="P19" s="140"/>
    </row>
    <row r="20" spans="1:19" ht="13.5" thickBot="1">
      <c r="A20" s="307"/>
      <c r="B20" s="154" t="s">
        <v>6941</v>
      </c>
      <c r="C20" s="155" t="s">
        <v>6942</v>
      </c>
      <c r="D20" s="156" t="s">
        <v>6943</v>
      </c>
      <c r="E20" s="157" t="s">
        <v>6944</v>
      </c>
      <c r="F20" s="158" t="s">
        <v>6945</v>
      </c>
      <c r="G20" s="159" t="s">
        <v>6946</v>
      </c>
      <c r="H20" s="156" t="s">
        <v>6947</v>
      </c>
      <c r="I20" s="157" t="s">
        <v>7074</v>
      </c>
      <c r="J20" s="157" t="s">
        <v>6948</v>
      </c>
      <c r="K20" s="121"/>
      <c r="L20" s="289"/>
      <c r="M20" s="289"/>
      <c r="N20" s="289"/>
      <c r="O20" s="289"/>
      <c r="P20" s="289"/>
    </row>
    <row r="21" spans="1:19">
      <c r="A21" s="121"/>
      <c r="B21" s="212">
        <v>3037</v>
      </c>
      <c r="C21" s="213">
        <v>3067</v>
      </c>
      <c r="D21" s="214">
        <f>B12-B21</f>
        <v>174196</v>
      </c>
      <c r="E21" s="214">
        <f>C12-C21</f>
        <v>175964.21104342604</v>
      </c>
      <c r="F21" s="215">
        <v>2.08</v>
      </c>
      <c r="G21" s="216">
        <v>2.0270000000000001</v>
      </c>
      <c r="H21" s="214">
        <f>D21/F21</f>
        <v>83748.076923076922</v>
      </c>
      <c r="I21" s="214">
        <f>E21/G21</f>
        <v>86810.168250333518</v>
      </c>
      <c r="J21" s="214">
        <f>I21-H21</f>
        <v>3062.0913272565958</v>
      </c>
      <c r="K21" s="242">
        <f>1-H21/I21</f>
        <v>3.5273417722523903E-2</v>
      </c>
      <c r="L21" s="242"/>
      <c r="M21" s="242"/>
      <c r="N21" s="242"/>
      <c r="O21" s="242"/>
      <c r="P21" s="242"/>
    </row>
    <row r="22" spans="1:19" s="124" customFormat="1" ht="13.5" thickBot="1">
      <c r="A22" s="121"/>
      <c r="B22" s="121"/>
      <c r="C22" s="121"/>
      <c r="D22" s="121"/>
      <c r="E22" s="121"/>
      <c r="F22" s="121"/>
      <c r="G22" s="121"/>
      <c r="H22" s="121"/>
      <c r="I22" s="121"/>
      <c r="J22" s="121"/>
      <c r="K22" s="121"/>
      <c r="L22" s="289"/>
      <c r="M22" s="289"/>
      <c r="N22" s="289"/>
      <c r="O22" s="289"/>
      <c r="P22" s="289"/>
      <c r="R22" s="149"/>
      <c r="S22" s="125"/>
    </row>
    <row r="23" spans="1:19" s="124" customFormat="1">
      <c r="A23" s="306" t="s">
        <v>6949</v>
      </c>
      <c r="B23" s="324" t="s">
        <v>6950</v>
      </c>
      <c r="C23" s="312"/>
      <c r="D23" s="324" t="s">
        <v>6951</v>
      </c>
      <c r="E23" s="313"/>
      <c r="F23" s="320" t="s">
        <v>6952</v>
      </c>
      <c r="G23" s="121"/>
      <c r="H23" s="121"/>
      <c r="I23" s="147"/>
      <c r="J23" s="147"/>
      <c r="K23" s="147"/>
      <c r="L23" s="293"/>
      <c r="M23" s="293"/>
      <c r="N23" s="293"/>
      <c r="O23" s="293"/>
      <c r="P23" s="293"/>
      <c r="R23" s="149"/>
      <c r="S23" s="125"/>
    </row>
    <row r="24" spans="1:19" s="124" customFormat="1">
      <c r="A24" s="307"/>
      <c r="B24" s="317"/>
      <c r="C24" s="307"/>
      <c r="D24" s="317"/>
      <c r="E24" s="323"/>
      <c r="F24" s="323"/>
      <c r="G24" s="121"/>
      <c r="I24" s="160"/>
      <c r="J24" s="160"/>
      <c r="K24" s="160"/>
      <c r="L24" s="160"/>
      <c r="M24" s="160"/>
      <c r="N24" s="160"/>
      <c r="O24" s="160"/>
      <c r="P24" s="160"/>
      <c r="R24" s="149"/>
      <c r="S24" s="125"/>
    </row>
    <row r="25" spans="1:19" s="124" customFormat="1" ht="13.5" thickBot="1">
      <c r="A25" s="307"/>
      <c r="B25" s="161" t="s">
        <v>6925</v>
      </c>
      <c r="C25" s="153" t="s">
        <v>6926</v>
      </c>
      <c r="D25" s="161" t="s">
        <v>6925</v>
      </c>
      <c r="E25" s="151" t="s">
        <v>6926</v>
      </c>
      <c r="F25" s="162"/>
      <c r="G25" s="223" t="s">
        <v>7078</v>
      </c>
      <c r="H25" s="221" t="s">
        <v>7075</v>
      </c>
      <c r="I25" s="160"/>
      <c r="J25" s="147"/>
      <c r="K25" s="242">
        <v>3.6569999999999998E-2</v>
      </c>
      <c r="L25" s="242"/>
      <c r="M25" s="242"/>
      <c r="N25" s="242"/>
      <c r="O25" s="242"/>
      <c r="P25" s="242"/>
      <c r="Q25" s="241" t="s">
        <v>7084</v>
      </c>
      <c r="R25" s="241"/>
      <c r="S25" s="125"/>
    </row>
    <row r="26" spans="1:19" s="124" customFormat="1" ht="51.75" thickBot="1">
      <c r="A26" s="323"/>
      <c r="B26" s="163" t="s">
        <v>6953</v>
      </c>
      <c r="C26" s="164" t="s">
        <v>6954</v>
      </c>
      <c r="D26" s="165" t="s">
        <v>6955</v>
      </c>
      <c r="E26" s="166" t="s">
        <v>6956</v>
      </c>
      <c r="F26" s="157" t="s">
        <v>6957</v>
      </c>
      <c r="G26" s="121"/>
      <c r="I26" s="121"/>
      <c r="J26" s="121"/>
      <c r="K26" s="121"/>
      <c r="L26" s="289"/>
      <c r="M26" s="289"/>
      <c r="N26" s="289"/>
      <c r="O26" s="289"/>
      <c r="P26" s="289"/>
      <c r="R26" s="149"/>
      <c r="S26" s="125"/>
    </row>
    <row r="27" spans="1:19" s="124" customFormat="1" ht="13.5" thickBot="1">
      <c r="A27" s="223" t="s">
        <v>7077</v>
      </c>
      <c r="B27" s="217">
        <v>0.3</v>
      </c>
      <c r="C27" s="218">
        <f>E27/I33</f>
        <v>0.30193136155274053</v>
      </c>
      <c r="D27" s="219">
        <v>39626</v>
      </c>
      <c r="E27" s="237">
        <f>D27*(1+K25)</f>
        <v>41075.122819999997</v>
      </c>
      <c r="F27" s="214">
        <f>E27-D27</f>
        <v>1449.1228199999969</v>
      </c>
      <c r="G27" s="223" t="s">
        <v>7078</v>
      </c>
      <c r="H27" s="222" t="s">
        <v>7076</v>
      </c>
      <c r="I27" s="160"/>
      <c r="J27" s="147"/>
      <c r="K27" s="242">
        <v>3.6600000000000001E-2</v>
      </c>
      <c r="L27" s="242"/>
      <c r="M27" s="242"/>
      <c r="N27" s="242"/>
      <c r="O27" s="242"/>
      <c r="P27" s="242"/>
      <c r="Q27" s="241" t="s">
        <v>7084</v>
      </c>
      <c r="R27" s="241"/>
      <c r="S27" s="125"/>
    </row>
    <row r="28" spans="1:19" s="124" customFormat="1" ht="13.5" thickBot="1">
      <c r="A28" s="121"/>
      <c r="B28" s="121"/>
      <c r="C28" s="121"/>
      <c r="D28" s="121"/>
      <c r="E28" s="121"/>
      <c r="F28" s="121"/>
      <c r="G28" s="121"/>
      <c r="H28" s="121"/>
      <c r="I28" s="121"/>
      <c r="J28" s="121"/>
      <c r="K28" s="121"/>
      <c r="L28" s="289"/>
      <c r="M28" s="289"/>
      <c r="N28" s="289"/>
      <c r="O28" s="289"/>
      <c r="P28" s="289"/>
      <c r="R28" s="149"/>
      <c r="S28" s="125"/>
    </row>
    <row r="29" spans="1:19" s="124" customFormat="1">
      <c r="A29" s="306" t="s">
        <v>6958</v>
      </c>
      <c r="B29" s="324" t="s">
        <v>6959</v>
      </c>
      <c r="C29" s="313"/>
      <c r="D29" s="324" t="s">
        <v>6960</v>
      </c>
      <c r="E29" s="313"/>
      <c r="F29" s="316" t="s">
        <v>6961</v>
      </c>
      <c r="G29" s="147"/>
      <c r="H29" s="324" t="s">
        <v>6962</v>
      </c>
      <c r="I29" s="313"/>
      <c r="J29" s="316" t="s">
        <v>6963</v>
      </c>
      <c r="K29" s="147"/>
      <c r="L29" s="293"/>
      <c r="M29" s="293"/>
      <c r="N29" s="293"/>
      <c r="O29" s="293"/>
      <c r="P29" s="293"/>
      <c r="R29" s="149"/>
      <c r="S29" s="125"/>
    </row>
    <row r="30" spans="1:19" s="124" customFormat="1">
      <c r="A30" s="307"/>
      <c r="B30" s="317"/>
      <c r="C30" s="323"/>
      <c r="D30" s="317"/>
      <c r="E30" s="323"/>
      <c r="F30" s="315"/>
      <c r="G30" s="167"/>
      <c r="H30" s="317"/>
      <c r="I30" s="323"/>
      <c r="J30" s="315"/>
      <c r="K30" s="140" t="s">
        <v>6964</v>
      </c>
      <c r="L30" s="140"/>
      <c r="M30" s="140"/>
      <c r="N30" s="140"/>
      <c r="O30" s="140"/>
      <c r="P30" s="140"/>
      <c r="R30" s="149"/>
      <c r="S30" s="125"/>
    </row>
    <row r="31" spans="1:19" s="124" customFormat="1">
      <c r="A31" s="307"/>
      <c r="B31" s="161" t="s">
        <v>6925</v>
      </c>
      <c r="C31" s="151" t="s">
        <v>6926</v>
      </c>
      <c r="D31" s="161" t="s">
        <v>6925</v>
      </c>
      <c r="E31" s="151" t="s">
        <v>6926</v>
      </c>
      <c r="F31" s="168"/>
      <c r="G31" s="140"/>
      <c r="H31" s="161" t="s">
        <v>6925</v>
      </c>
      <c r="I31" s="151" t="s">
        <v>6926</v>
      </c>
      <c r="J31" s="318"/>
      <c r="K31" s="121"/>
      <c r="L31" s="289"/>
      <c r="M31" s="289"/>
      <c r="N31" s="289"/>
      <c r="O31" s="289"/>
      <c r="P31" s="289"/>
      <c r="R31" s="149"/>
      <c r="S31" s="125"/>
    </row>
    <row r="32" spans="1:19" s="124" customFormat="1" ht="51.75" thickBot="1">
      <c r="A32" s="323"/>
      <c r="B32" s="163" t="s">
        <v>6965</v>
      </c>
      <c r="C32" s="169" t="s">
        <v>6966</v>
      </c>
      <c r="D32" s="165" t="s">
        <v>6967</v>
      </c>
      <c r="E32" s="166" t="s">
        <v>6968</v>
      </c>
      <c r="F32" s="170" t="s">
        <v>7085</v>
      </c>
      <c r="G32" s="121"/>
      <c r="H32" s="156" t="s">
        <v>6969</v>
      </c>
      <c r="I32" s="171" t="s">
        <v>6970</v>
      </c>
      <c r="J32" s="172" t="s">
        <v>6971</v>
      </c>
      <c r="K32" s="121"/>
      <c r="L32" s="289"/>
      <c r="M32" s="289"/>
      <c r="N32" s="289"/>
      <c r="O32" s="289"/>
      <c r="P32" s="289"/>
      <c r="R32" s="149"/>
      <c r="S32" s="125"/>
    </row>
    <row r="33" spans="1:19" s="124" customFormat="1">
      <c r="A33" s="223" t="s">
        <v>7077</v>
      </c>
      <c r="B33" s="217">
        <v>0.06</v>
      </c>
      <c r="C33" s="218">
        <f>E33/I33</f>
        <v>5.995217045015451E-2</v>
      </c>
      <c r="D33" s="219">
        <v>7868</v>
      </c>
      <c r="E33" s="237">
        <f>D33*(1+K27)</f>
        <v>8155.9687999999996</v>
      </c>
      <c r="F33" s="214">
        <f>E33-D33</f>
        <v>287.96879999999965</v>
      </c>
      <c r="G33" s="121"/>
      <c r="H33" s="214">
        <f>H21+D27+D33</f>
        <v>131242.07692307694</v>
      </c>
      <c r="I33" s="214">
        <f>I21+E27+E33</f>
        <v>136041.25987033351</v>
      </c>
      <c r="J33" s="214">
        <f>I33-H33</f>
        <v>4799.1829472565732</v>
      </c>
      <c r="K33" s="121"/>
      <c r="L33" s="289"/>
      <c r="M33" s="289"/>
      <c r="N33" s="289"/>
      <c r="O33" s="289"/>
      <c r="P33" s="289"/>
      <c r="R33" s="149"/>
      <c r="S33" s="125"/>
    </row>
    <row r="34" spans="1:19" s="124" customFormat="1" ht="13.5" thickBot="1">
      <c r="A34" s="121"/>
      <c r="B34" s="121"/>
      <c r="C34" s="121"/>
      <c r="D34" s="121"/>
      <c r="E34" s="121"/>
      <c r="F34" s="121"/>
      <c r="G34" s="121"/>
      <c r="H34" s="121"/>
      <c r="I34" s="121"/>
      <c r="J34" s="121"/>
      <c r="K34" s="121"/>
      <c r="L34" s="289"/>
      <c r="M34" s="289"/>
      <c r="N34" s="289"/>
      <c r="O34" s="289"/>
      <c r="P34" s="289"/>
      <c r="R34" s="149"/>
      <c r="S34" s="125"/>
    </row>
    <row r="35" spans="1:19" s="124" customFormat="1">
      <c r="A35" s="306" t="s">
        <v>6972</v>
      </c>
      <c r="B35" s="311" t="s">
        <v>6973</v>
      </c>
      <c r="C35" s="312"/>
      <c r="D35" s="313"/>
      <c r="E35" s="314" t="s">
        <v>6974</v>
      </c>
      <c r="F35" s="316" t="s">
        <v>6975</v>
      </c>
      <c r="G35" s="121"/>
      <c r="H35" s="121"/>
      <c r="I35" s="121"/>
      <c r="J35" s="121"/>
      <c r="K35" s="121"/>
      <c r="L35" s="289"/>
      <c r="M35" s="289"/>
      <c r="N35" s="289"/>
      <c r="O35" s="289"/>
      <c r="P35" s="289"/>
      <c r="R35" s="149"/>
      <c r="S35" s="125"/>
    </row>
    <row r="36" spans="1:19" s="124" customFormat="1" ht="25.5">
      <c r="A36" s="306"/>
      <c r="B36" s="310" t="s">
        <v>6976</v>
      </c>
      <c r="C36" s="308" t="s">
        <v>6977</v>
      </c>
      <c r="D36" s="139" t="s">
        <v>6978</v>
      </c>
      <c r="E36" s="315"/>
      <c r="F36" s="315"/>
      <c r="G36" s="121"/>
      <c r="H36" s="121"/>
      <c r="I36" s="121"/>
      <c r="J36" s="121"/>
      <c r="K36" s="121"/>
      <c r="L36" s="289"/>
      <c r="M36" s="289"/>
      <c r="N36" s="289"/>
      <c r="O36" s="289"/>
      <c r="P36" s="289"/>
      <c r="R36" s="149"/>
      <c r="S36" s="125"/>
    </row>
    <row r="37" spans="1:19" s="124" customFormat="1" ht="29.25" customHeight="1">
      <c r="A37" s="307"/>
      <c r="B37" s="317"/>
      <c r="C37" s="307"/>
      <c r="D37" s="139" t="s">
        <v>6979</v>
      </c>
      <c r="E37" s="315"/>
      <c r="F37" s="315"/>
      <c r="G37" s="121"/>
      <c r="H37" s="121"/>
      <c r="I37" s="121"/>
      <c r="J37" s="121"/>
      <c r="K37" s="121"/>
      <c r="L37" s="289"/>
      <c r="M37" s="289"/>
      <c r="N37" s="289"/>
      <c r="O37" s="289"/>
      <c r="P37" s="289"/>
      <c r="R37" s="149"/>
      <c r="S37" s="125"/>
    </row>
    <row r="38" spans="1:19" s="124" customFormat="1" ht="26.25" thickBot="1">
      <c r="A38" s="307"/>
      <c r="B38" s="173" t="s">
        <v>6980</v>
      </c>
      <c r="C38" s="174" t="s">
        <v>6981</v>
      </c>
      <c r="D38" s="284" t="s">
        <v>8128</v>
      </c>
      <c r="E38" s="175" t="s">
        <v>6982</v>
      </c>
      <c r="F38" s="176" t="s">
        <v>6983</v>
      </c>
      <c r="G38" s="121"/>
      <c r="H38" s="121"/>
      <c r="I38" s="121"/>
      <c r="J38" s="121"/>
      <c r="K38" s="121"/>
      <c r="L38" s="289"/>
      <c r="M38" s="289"/>
      <c r="N38" s="289"/>
      <c r="O38" s="289"/>
      <c r="P38" s="289"/>
      <c r="R38" s="149"/>
      <c r="S38" s="125"/>
    </row>
    <row r="39" spans="1:19" s="124" customFormat="1">
      <c r="A39" s="223" t="s">
        <v>7079</v>
      </c>
      <c r="B39" s="220">
        <v>5671</v>
      </c>
      <c r="C39" s="220">
        <v>5400</v>
      </c>
      <c r="D39" s="220">
        <f>(B39-C39)/5</f>
        <v>54.2</v>
      </c>
      <c r="E39" s="213">
        <f>D39*(D6-C6)</f>
        <v>542</v>
      </c>
      <c r="F39" s="211">
        <f>J33-E39</f>
        <v>4257.1829472565732</v>
      </c>
      <c r="G39" s="121"/>
      <c r="H39" s="121"/>
      <c r="I39" s="121"/>
      <c r="J39" s="121"/>
      <c r="K39" s="121"/>
      <c r="L39" s="289"/>
      <c r="M39" s="289"/>
      <c r="N39" s="289"/>
      <c r="O39" s="289"/>
      <c r="P39" s="289"/>
      <c r="R39" s="149"/>
      <c r="S39" s="125"/>
    </row>
    <row r="40" spans="1:19" s="124" customFormat="1" ht="26.25" thickBot="1">
      <c r="A40" s="239" t="s">
        <v>8127</v>
      </c>
      <c r="B40" s="121" t="s">
        <v>6841</v>
      </c>
      <c r="C40" s="121">
        <v>4766</v>
      </c>
      <c r="D40" s="121"/>
      <c r="E40" s="121"/>
      <c r="F40" s="121"/>
      <c r="G40" s="121"/>
      <c r="H40" s="121"/>
      <c r="I40" s="121"/>
      <c r="J40" s="121"/>
      <c r="K40" s="121"/>
      <c r="L40" s="289"/>
      <c r="M40" s="289"/>
      <c r="N40" s="289"/>
      <c r="O40" s="289"/>
      <c r="P40" s="289"/>
      <c r="R40" s="149"/>
      <c r="S40" s="125"/>
    </row>
    <row r="41" spans="1:19">
      <c r="A41" s="306" t="s">
        <v>6984</v>
      </c>
      <c r="B41" s="121"/>
      <c r="C41" s="121"/>
      <c r="D41" s="177" t="s">
        <v>6985</v>
      </c>
      <c r="E41" s="178" t="s">
        <v>6986</v>
      </c>
      <c r="F41" s="178" t="s">
        <v>6987</v>
      </c>
      <c r="G41" s="178" t="s">
        <v>6988</v>
      </c>
      <c r="H41" s="178" t="s">
        <v>6989</v>
      </c>
      <c r="I41" s="179" t="s">
        <v>6990</v>
      </c>
      <c r="J41" s="121" t="s">
        <v>6991</v>
      </c>
      <c r="K41" s="121"/>
      <c r="L41" s="289"/>
      <c r="M41" s="289"/>
      <c r="N41" s="289"/>
      <c r="O41" s="289"/>
      <c r="P41" s="289"/>
      <c r="R41" s="180"/>
    </row>
    <row r="42" spans="1:19" ht="27" customHeight="1">
      <c r="A42" s="306"/>
      <c r="B42" s="307" t="s">
        <v>6992</v>
      </c>
      <c r="C42" s="307"/>
      <c r="D42" s="181">
        <v>0.1</v>
      </c>
      <c r="E42" s="225">
        <v>0.1</v>
      </c>
      <c r="F42" s="225">
        <v>0.15</v>
      </c>
      <c r="G42" s="225">
        <v>0.2</v>
      </c>
      <c r="H42" s="225">
        <v>0.2</v>
      </c>
      <c r="I42" s="182">
        <f>J42-SUM(D42:H42)</f>
        <v>0.25</v>
      </c>
      <c r="J42" s="183">
        <v>1</v>
      </c>
      <c r="K42" s="121"/>
      <c r="L42" s="289"/>
      <c r="M42" s="289"/>
      <c r="N42" s="289"/>
      <c r="O42" s="289"/>
      <c r="P42" s="289"/>
      <c r="R42" s="180"/>
    </row>
    <row r="43" spans="1:19" ht="13.5" thickBot="1">
      <c r="A43" s="307"/>
      <c r="B43" s="307" t="s">
        <v>6993</v>
      </c>
      <c r="C43" s="307"/>
      <c r="D43" s="184" t="s">
        <v>6994</v>
      </c>
      <c r="E43" s="226" t="s">
        <v>6995</v>
      </c>
      <c r="F43" s="226" t="s">
        <v>6996</v>
      </c>
      <c r="G43" s="226" t="s">
        <v>6997</v>
      </c>
      <c r="H43" s="226" t="s">
        <v>6998</v>
      </c>
      <c r="I43" s="186" t="s">
        <v>6999</v>
      </c>
      <c r="J43" s="183">
        <v>1</v>
      </c>
      <c r="K43" s="208" t="s">
        <v>8131</v>
      </c>
      <c r="L43" s="208"/>
      <c r="M43" s="208"/>
      <c r="N43" s="208"/>
      <c r="O43" s="208"/>
      <c r="P43" s="208"/>
      <c r="Q43" s="125"/>
      <c r="R43" s="285" t="s">
        <v>8129</v>
      </c>
    </row>
    <row r="44" spans="1:19" ht="26.25" thickBot="1">
      <c r="A44" s="307"/>
      <c r="B44" s="307" t="s">
        <v>7000</v>
      </c>
      <c r="C44" s="307"/>
      <c r="D44" s="187" t="s">
        <v>7001</v>
      </c>
      <c r="E44" s="188" t="s">
        <v>7002</v>
      </c>
      <c r="F44" s="188" t="s">
        <v>7003</v>
      </c>
      <c r="G44" s="188" t="s">
        <v>7004</v>
      </c>
      <c r="H44" s="188" t="s">
        <v>7005</v>
      </c>
      <c r="I44" s="189" t="s">
        <v>7006</v>
      </c>
      <c r="J44" s="190" t="s">
        <v>7007</v>
      </c>
      <c r="K44" s="239" t="s">
        <v>8130</v>
      </c>
      <c r="L44" s="293"/>
      <c r="M44" s="293"/>
      <c r="N44" s="293"/>
      <c r="O44" s="293"/>
      <c r="P44" s="293"/>
      <c r="Q44" s="286">
        <f>J33</f>
        <v>4799.1829472565732</v>
      </c>
      <c r="R44" s="180"/>
    </row>
    <row r="45" spans="1:19">
      <c r="A45" s="121"/>
      <c r="B45" s="121"/>
      <c r="C45" s="121"/>
      <c r="D45" s="234">
        <v>0.1</v>
      </c>
      <c r="E45" s="234">
        <v>0.1</v>
      </c>
      <c r="F45" s="234">
        <v>0.1</v>
      </c>
      <c r="G45" s="234">
        <v>0.2</v>
      </c>
      <c r="H45" s="234">
        <v>0.25</v>
      </c>
      <c r="I45" s="234">
        <f>J45-SUM(D45:H45)</f>
        <v>0.25</v>
      </c>
      <c r="J45" s="224">
        <v>1</v>
      </c>
      <c r="K45" s="121"/>
      <c r="L45" s="289"/>
      <c r="M45" s="289"/>
      <c r="N45" s="289"/>
      <c r="O45" s="289"/>
      <c r="P45" s="289"/>
      <c r="R45" s="180"/>
    </row>
    <row r="46" spans="1:19">
      <c r="A46" s="121"/>
      <c r="B46" s="121"/>
      <c r="C46" s="121"/>
      <c r="D46" s="211">
        <f>$F$39*D45</f>
        <v>425.71829472565736</v>
      </c>
      <c r="E46" s="211">
        <f t="shared" ref="E46:I46" si="0">$F$39*E45</f>
        <v>425.71829472565736</v>
      </c>
      <c r="F46" s="211">
        <f t="shared" si="0"/>
        <v>425.71829472565736</v>
      </c>
      <c r="G46" s="211">
        <f t="shared" si="0"/>
        <v>851.43658945131472</v>
      </c>
      <c r="H46" s="211">
        <f t="shared" si="0"/>
        <v>1064.2957368141433</v>
      </c>
      <c r="I46" s="211">
        <f t="shared" si="0"/>
        <v>1064.2957368141433</v>
      </c>
      <c r="J46" s="211">
        <f>SUM(D46:I46)</f>
        <v>4257.1829472565732</v>
      </c>
      <c r="K46" s="121"/>
      <c r="L46" s="289"/>
      <c r="M46" s="289"/>
      <c r="N46" s="289"/>
      <c r="O46" s="289"/>
      <c r="P46" s="289"/>
      <c r="R46" s="180"/>
    </row>
    <row r="47" spans="1:19" ht="13.5" thickBot="1">
      <c r="A47" s="121"/>
      <c r="B47" s="121"/>
      <c r="C47" s="121"/>
      <c r="D47" s="121"/>
      <c r="E47" s="121"/>
      <c r="F47" s="121"/>
      <c r="G47" s="121"/>
      <c r="H47" s="121"/>
      <c r="I47" s="307"/>
      <c r="J47" s="307"/>
      <c r="K47" s="121"/>
      <c r="L47" s="289"/>
      <c r="M47" s="289"/>
      <c r="N47" s="289"/>
      <c r="O47" s="289"/>
      <c r="P47" s="289"/>
      <c r="R47" s="180"/>
    </row>
    <row r="48" spans="1:19" ht="18" customHeight="1" thickBot="1">
      <c r="A48" s="306" t="s">
        <v>7008</v>
      </c>
      <c r="B48" s="309"/>
      <c r="C48" s="309"/>
      <c r="D48" s="177" t="str">
        <f t="shared" ref="D48:I48" si="1">D41</f>
        <v>Niveau 1</v>
      </c>
      <c r="E48" s="178" t="str">
        <f t="shared" si="1"/>
        <v>Niveau 2</v>
      </c>
      <c r="F48" s="178" t="str">
        <f t="shared" si="1"/>
        <v>Niveau 3</v>
      </c>
      <c r="G48" s="178" t="str">
        <f t="shared" si="1"/>
        <v>Niveau 4</v>
      </c>
      <c r="H48" s="178" t="str">
        <f t="shared" si="1"/>
        <v>Niveau 5</v>
      </c>
      <c r="I48" s="179" t="str">
        <f t="shared" si="1"/>
        <v>Niveau 6</v>
      </c>
      <c r="J48" s="121"/>
      <c r="K48" s="121"/>
      <c r="L48" s="289"/>
      <c r="M48" s="289"/>
      <c r="N48" s="289"/>
      <c r="O48" s="289"/>
      <c r="P48" s="289"/>
      <c r="R48" s="180"/>
    </row>
    <row r="49" spans="1:16" ht="13.5" thickBot="1">
      <c r="A49" s="307"/>
      <c r="B49" s="309" t="s">
        <v>7009</v>
      </c>
      <c r="C49" s="309"/>
      <c r="D49" s="287" t="s">
        <v>7010</v>
      </c>
      <c r="E49" s="191" t="s">
        <v>7011</v>
      </c>
      <c r="F49" s="191" t="s">
        <v>7012</v>
      </c>
      <c r="G49" s="191" t="s">
        <v>7013</v>
      </c>
      <c r="H49" s="191" t="s">
        <v>7014</v>
      </c>
      <c r="I49" s="192" t="s">
        <v>7015</v>
      </c>
      <c r="J49" s="193">
        <f>SUM(D49:I49)</f>
        <v>0</v>
      </c>
      <c r="K49" s="121"/>
      <c r="L49" s="289"/>
      <c r="M49" s="289"/>
      <c r="N49" s="289"/>
      <c r="O49" s="289"/>
      <c r="P49" s="289"/>
    </row>
    <row r="50" spans="1:16" ht="26.25" thickBot="1">
      <c r="A50" s="307"/>
      <c r="B50" s="309" t="s">
        <v>7016</v>
      </c>
      <c r="C50" s="309"/>
      <c r="D50" s="187" t="s">
        <v>7017</v>
      </c>
      <c r="E50" s="188" t="s">
        <v>7018</v>
      </c>
      <c r="F50" s="188" t="s">
        <v>7019</v>
      </c>
      <c r="G50" s="188" t="s">
        <v>7020</v>
      </c>
      <c r="H50" s="188" t="s">
        <v>7021</v>
      </c>
      <c r="I50" s="189" t="s">
        <v>7022</v>
      </c>
      <c r="J50" s="190" t="s">
        <v>7023</v>
      </c>
      <c r="K50" s="121"/>
      <c r="L50" s="289"/>
      <c r="M50" s="289"/>
      <c r="N50" s="289"/>
      <c r="O50" s="289"/>
      <c r="P50" s="289"/>
    </row>
    <row r="51" spans="1:16">
      <c r="A51" s="121"/>
      <c r="B51" s="153" t="s">
        <v>8132</v>
      </c>
      <c r="C51" s="232" t="s">
        <v>7082</v>
      </c>
      <c r="D51" s="233">
        <v>150</v>
      </c>
      <c r="E51" s="233">
        <v>50</v>
      </c>
      <c r="F51" s="233">
        <v>30</v>
      </c>
      <c r="G51" s="233">
        <v>50</v>
      </c>
      <c r="H51" s="233">
        <v>50</v>
      </c>
      <c r="I51" s="233">
        <v>50</v>
      </c>
      <c r="J51" s="211">
        <f>SUM(D51:I51)</f>
        <v>380</v>
      </c>
      <c r="K51" s="121"/>
      <c r="L51" s="289"/>
      <c r="M51" s="289"/>
      <c r="N51" s="289"/>
      <c r="O51" s="289"/>
      <c r="P51" s="289"/>
    </row>
    <row r="52" spans="1:16">
      <c r="A52" s="121"/>
      <c r="B52" s="167"/>
      <c r="C52" s="232" t="s">
        <v>7081</v>
      </c>
      <c r="D52" s="211">
        <f>IF(D46&gt;D51,D46-D51,0)</f>
        <v>275.71829472565736</v>
      </c>
      <c r="E52" s="211">
        <f t="shared" ref="E52:I52" si="2">IF(E46&gt;E51,E46-E51,0)</f>
        <v>375.71829472565736</v>
      </c>
      <c r="F52" s="211">
        <f t="shared" si="2"/>
        <v>395.71829472565736</v>
      </c>
      <c r="G52" s="211">
        <f t="shared" si="2"/>
        <v>801.43658945131472</v>
      </c>
      <c r="H52" s="211">
        <f t="shared" si="2"/>
        <v>1014.2957368141433</v>
      </c>
      <c r="I52" s="211">
        <f t="shared" si="2"/>
        <v>1014.2957368141433</v>
      </c>
      <c r="J52" s="211">
        <f>SUM(D52:I52)</f>
        <v>3877.1829472565732</v>
      </c>
      <c r="K52" s="121"/>
      <c r="L52" s="289"/>
      <c r="M52" s="289"/>
      <c r="N52" s="289"/>
      <c r="O52" s="289"/>
      <c r="P52" s="289"/>
    </row>
    <row r="53" spans="1:16" ht="13.5" thickBot="1">
      <c r="A53" s="121"/>
      <c r="B53" s="121"/>
      <c r="C53" s="121"/>
      <c r="D53" s="147"/>
      <c r="E53" s="147"/>
      <c r="F53" s="121"/>
      <c r="G53" s="121"/>
      <c r="H53" s="121"/>
      <c r="I53" s="121"/>
      <c r="J53" s="121"/>
      <c r="K53" s="121"/>
      <c r="L53" s="289"/>
      <c r="M53" s="289"/>
      <c r="N53" s="289"/>
      <c r="O53" s="289"/>
      <c r="P53" s="289"/>
    </row>
    <row r="54" spans="1:16" ht="18.75" customHeight="1">
      <c r="A54" s="306" t="s">
        <v>7024</v>
      </c>
      <c r="B54" s="121"/>
      <c r="C54" s="121"/>
      <c r="D54" s="177" t="str">
        <f t="shared" ref="D54:I54" si="3">D48</f>
        <v>Niveau 1</v>
      </c>
      <c r="E54" s="178" t="str">
        <f t="shared" si="3"/>
        <v>Niveau 2</v>
      </c>
      <c r="F54" s="178" t="str">
        <f t="shared" si="3"/>
        <v>Niveau 3</v>
      </c>
      <c r="G54" s="178" t="str">
        <f t="shared" si="3"/>
        <v>Niveau 4</v>
      </c>
      <c r="H54" s="178" t="str">
        <f t="shared" si="3"/>
        <v>Niveau 5</v>
      </c>
      <c r="I54" s="179" t="str">
        <f t="shared" si="3"/>
        <v>Niveau 6</v>
      </c>
      <c r="J54" s="194" t="s">
        <v>7025</v>
      </c>
      <c r="K54" s="140"/>
      <c r="L54" s="140"/>
      <c r="M54" s="140"/>
      <c r="N54" s="140"/>
      <c r="O54" s="140"/>
      <c r="P54" s="140"/>
    </row>
    <row r="55" spans="1:16">
      <c r="A55" s="307"/>
      <c r="B55" s="309" t="s">
        <v>7026</v>
      </c>
      <c r="C55" s="309" t="s">
        <v>7027</v>
      </c>
      <c r="D55" s="195" t="s">
        <v>7028</v>
      </c>
      <c r="E55" s="196" t="s">
        <v>7029</v>
      </c>
      <c r="F55" s="196" t="s">
        <v>7030</v>
      </c>
      <c r="G55" s="196" t="s">
        <v>7031</v>
      </c>
      <c r="H55" s="196" t="s">
        <v>7032</v>
      </c>
      <c r="I55" s="197" t="s">
        <v>7033</v>
      </c>
      <c r="J55" s="121"/>
      <c r="K55" s="198"/>
      <c r="L55" s="198"/>
      <c r="M55" s="198"/>
      <c r="N55" s="198"/>
      <c r="O55" s="198"/>
      <c r="P55" s="198"/>
    </row>
    <row r="56" spans="1:16">
      <c r="A56" s="307"/>
      <c r="B56" s="310" t="s">
        <v>7034</v>
      </c>
      <c r="C56" s="308"/>
      <c r="D56" s="199" t="s">
        <v>7035</v>
      </c>
      <c r="E56" s="200" t="s">
        <v>7036</v>
      </c>
      <c r="F56" s="200" t="s">
        <v>7037</v>
      </c>
      <c r="G56" s="123" t="s">
        <v>7038</v>
      </c>
      <c r="H56" s="200" t="s">
        <v>7039</v>
      </c>
      <c r="I56" s="201" t="s">
        <v>7040</v>
      </c>
      <c r="J56" s="121"/>
      <c r="K56" s="198"/>
      <c r="L56" s="198"/>
      <c r="M56" s="198"/>
      <c r="N56" s="198"/>
      <c r="O56" s="198"/>
      <c r="P56" s="198"/>
    </row>
    <row r="57" spans="1:16">
      <c r="A57" s="307"/>
      <c r="B57" s="307" t="s">
        <v>7041</v>
      </c>
      <c r="C57" s="307"/>
      <c r="D57" s="184" t="s">
        <v>7042</v>
      </c>
      <c r="E57" s="185" t="s">
        <v>7043</v>
      </c>
      <c r="F57" s="185" t="s">
        <v>7044</v>
      </c>
      <c r="G57" s="185" t="s">
        <v>7045</v>
      </c>
      <c r="H57" s="185" t="s">
        <v>7046</v>
      </c>
      <c r="I57" s="186" t="s">
        <v>7047</v>
      </c>
      <c r="J57" s="121"/>
      <c r="K57" s="198"/>
      <c r="L57" s="198"/>
      <c r="M57" s="198"/>
      <c r="N57" s="198"/>
      <c r="O57" s="198"/>
      <c r="P57" s="198"/>
    </row>
    <row r="58" spans="1:16" ht="45.75" thickBot="1">
      <c r="A58" s="307"/>
      <c r="B58" s="307" t="s">
        <v>7048</v>
      </c>
      <c r="C58" s="307"/>
      <c r="D58" s="187" t="s">
        <v>7049</v>
      </c>
      <c r="E58" s="188" t="s">
        <v>7050</v>
      </c>
      <c r="F58" s="188" t="s">
        <v>7051</v>
      </c>
      <c r="G58" s="188" t="s">
        <v>7052</v>
      </c>
      <c r="H58" s="188" t="s">
        <v>7053</v>
      </c>
      <c r="I58" s="189" t="s">
        <v>7054</v>
      </c>
      <c r="J58" s="202" t="s">
        <v>7055</v>
      </c>
      <c r="K58" s="203"/>
      <c r="L58" s="203"/>
      <c r="M58" s="203"/>
      <c r="N58" s="203"/>
      <c r="O58" s="203"/>
      <c r="P58" s="203"/>
    </row>
    <row r="59" spans="1:16" ht="15">
      <c r="A59" s="121"/>
      <c r="B59" s="121"/>
      <c r="C59" s="231" t="s">
        <v>7083</v>
      </c>
      <c r="D59" s="233">
        <v>10</v>
      </c>
      <c r="E59" s="233">
        <v>30</v>
      </c>
      <c r="F59" s="233">
        <v>30</v>
      </c>
      <c r="G59" s="233">
        <v>40</v>
      </c>
      <c r="H59" s="233">
        <v>50</v>
      </c>
      <c r="I59" s="233">
        <v>60</v>
      </c>
      <c r="J59" s="202"/>
      <c r="K59" s="203"/>
      <c r="L59" s="203"/>
      <c r="M59" s="203"/>
      <c r="N59" s="203"/>
      <c r="O59" s="203"/>
      <c r="P59" s="203"/>
    </row>
    <row r="60" spans="1:16" ht="15">
      <c r="A60" s="121"/>
      <c r="B60" s="121"/>
      <c r="C60" s="231" t="s">
        <v>7083</v>
      </c>
      <c r="D60" s="211">
        <f t="shared" ref="D60:I60" si="4">D52/D59</f>
        <v>27.571829472565735</v>
      </c>
      <c r="E60" s="211">
        <f t="shared" si="4"/>
        <v>12.523943157521911</v>
      </c>
      <c r="F60" s="211">
        <f t="shared" si="4"/>
        <v>13.190609824188579</v>
      </c>
      <c r="G60" s="211">
        <f t="shared" si="4"/>
        <v>20.035914736282869</v>
      </c>
      <c r="H60" s="211">
        <f t="shared" si="4"/>
        <v>20.285914736282866</v>
      </c>
      <c r="I60" s="211">
        <f t="shared" si="4"/>
        <v>16.904928946902388</v>
      </c>
      <c r="J60" s="202"/>
      <c r="K60" s="203"/>
      <c r="L60" s="203"/>
      <c r="M60" s="203"/>
      <c r="N60" s="203"/>
      <c r="O60" s="203"/>
      <c r="P60" s="203"/>
    </row>
    <row r="61" spans="1:16" ht="15">
      <c r="A61" s="121"/>
      <c r="B61" s="121"/>
      <c r="C61" s="231" t="s">
        <v>7083</v>
      </c>
      <c r="D61" s="233">
        <v>0.1</v>
      </c>
      <c r="E61" s="233">
        <v>0.1</v>
      </c>
      <c r="F61" s="233">
        <v>0.1</v>
      </c>
      <c r="G61" s="233">
        <v>0.1</v>
      </c>
      <c r="H61" s="233">
        <v>0.15</v>
      </c>
      <c r="I61" s="233">
        <v>0.15</v>
      </c>
      <c r="J61" s="202"/>
      <c r="K61" s="203"/>
      <c r="L61" s="203"/>
      <c r="M61" s="203"/>
      <c r="N61" s="203"/>
      <c r="O61" s="203"/>
      <c r="P61" s="203"/>
    </row>
    <row r="62" spans="1:16" ht="15">
      <c r="A62" s="121"/>
      <c r="B62" s="121"/>
      <c r="C62" s="121"/>
      <c r="D62" s="211">
        <f t="shared" ref="D62:I62" si="5">D60*(1+D61)</f>
        <v>30.329012419822313</v>
      </c>
      <c r="E62" s="211">
        <f t="shared" si="5"/>
        <v>13.776337473274104</v>
      </c>
      <c r="F62" s="211">
        <f t="shared" si="5"/>
        <v>14.509670806607438</v>
      </c>
      <c r="G62" s="211">
        <f t="shared" si="5"/>
        <v>22.03950620991116</v>
      </c>
      <c r="H62" s="211">
        <f t="shared" si="5"/>
        <v>23.328801946725292</v>
      </c>
      <c r="I62" s="211">
        <f t="shared" si="5"/>
        <v>19.440668288937744</v>
      </c>
      <c r="J62" s="228">
        <f>SUM(D62:I62)</f>
        <v>123.42399714527805</v>
      </c>
      <c r="K62" s="203"/>
      <c r="L62" s="203"/>
      <c r="M62" s="203"/>
      <c r="N62" s="203"/>
      <c r="O62" s="203"/>
      <c r="P62" s="203"/>
    </row>
    <row r="63" spans="1:16" ht="13.5" thickBot="1">
      <c r="A63" s="121"/>
      <c r="B63" s="307"/>
      <c r="C63" s="307"/>
      <c r="D63" s="123"/>
      <c r="E63" s="123"/>
      <c r="F63" s="123"/>
      <c r="G63" s="123"/>
      <c r="H63" s="204"/>
      <c r="I63" s="121"/>
      <c r="J63" s="121"/>
      <c r="K63" s="121"/>
      <c r="L63" s="289"/>
      <c r="M63" s="289"/>
      <c r="N63" s="289"/>
      <c r="O63" s="289"/>
      <c r="P63" s="289"/>
    </row>
    <row r="64" spans="1:16" ht="41.25" customHeight="1">
      <c r="A64" s="306" t="s">
        <v>7056</v>
      </c>
      <c r="B64" s="307" t="s">
        <v>7057</v>
      </c>
      <c r="C64" s="307"/>
      <c r="D64" s="205" t="s">
        <v>7058</v>
      </c>
      <c r="E64" s="123"/>
      <c r="F64" s="123">
        <v>373</v>
      </c>
      <c r="G64" s="123"/>
      <c r="H64" s="121"/>
      <c r="I64" s="121"/>
      <c r="J64" s="121"/>
      <c r="K64" s="121"/>
      <c r="L64" s="289"/>
      <c r="M64" s="289"/>
      <c r="N64" s="289"/>
      <c r="O64" s="289"/>
      <c r="P64" s="289"/>
    </row>
    <row r="65" spans="1:9">
      <c r="A65" s="307"/>
      <c r="B65" s="308" t="s">
        <v>7059</v>
      </c>
      <c r="C65" s="308"/>
      <c r="D65" s="206" t="s">
        <v>7060</v>
      </c>
      <c r="F65" s="227">
        <f>F64/10</f>
        <v>37.299999999999997</v>
      </c>
    </row>
    <row r="66" spans="1:9" ht="13.5" thickBot="1">
      <c r="A66" s="307"/>
      <c r="B66" s="308" t="s">
        <v>7061</v>
      </c>
      <c r="C66" s="308"/>
      <c r="D66" s="207" t="s">
        <v>7062</v>
      </c>
      <c r="F66" s="229">
        <f>J62</f>
        <v>123.42399714527805</v>
      </c>
      <c r="G66" s="245" t="s">
        <v>7087</v>
      </c>
      <c r="H66" s="245"/>
    </row>
    <row r="67" spans="1:9" ht="15">
      <c r="A67" s="307"/>
      <c r="B67" s="308" t="s">
        <v>7063</v>
      </c>
      <c r="C67" s="308"/>
      <c r="D67" s="202" t="s">
        <v>7064</v>
      </c>
      <c r="F67" s="230">
        <f>F66/F64</f>
        <v>0.33089543470583926</v>
      </c>
    </row>
    <row r="68" spans="1:9">
      <c r="A68" s="121"/>
    </row>
    <row r="72" spans="1:9">
      <c r="I72" s="208"/>
    </row>
    <row r="73" spans="1:9">
      <c r="I73" s="208"/>
    </row>
  </sheetData>
  <mergeCells count="47">
    <mergeCell ref="B3:D3"/>
    <mergeCell ref="A9:A11"/>
    <mergeCell ref="B9:C9"/>
    <mergeCell ref="D9:D10"/>
    <mergeCell ref="E9:E10"/>
    <mergeCell ref="J29:J31"/>
    <mergeCell ref="H17:I18"/>
    <mergeCell ref="J17:J19"/>
    <mergeCell ref="A23:A26"/>
    <mergeCell ref="B23:C24"/>
    <mergeCell ref="D23:E24"/>
    <mergeCell ref="F23:F24"/>
    <mergeCell ref="A29:A32"/>
    <mergeCell ref="B29:C30"/>
    <mergeCell ref="D29:E30"/>
    <mergeCell ref="F29:F30"/>
    <mergeCell ref="H29:I30"/>
    <mergeCell ref="A17:A20"/>
    <mergeCell ref="B17:C18"/>
    <mergeCell ref="D17:E18"/>
    <mergeCell ref="F17:G18"/>
    <mergeCell ref="A35:A38"/>
    <mergeCell ref="B35:D35"/>
    <mergeCell ref="E35:E37"/>
    <mergeCell ref="F35:F37"/>
    <mergeCell ref="B36:B37"/>
    <mergeCell ref="C36:C37"/>
    <mergeCell ref="I47:J47"/>
    <mergeCell ref="A48:A50"/>
    <mergeCell ref="B48:C48"/>
    <mergeCell ref="B49:C49"/>
    <mergeCell ref="B50:C50"/>
    <mergeCell ref="B63:C63"/>
    <mergeCell ref="A41:A44"/>
    <mergeCell ref="B42:C42"/>
    <mergeCell ref="B43:C43"/>
    <mergeCell ref="B44:C44"/>
    <mergeCell ref="A54:A58"/>
    <mergeCell ref="B55:C55"/>
    <mergeCell ref="B56:C56"/>
    <mergeCell ref="B57:C57"/>
    <mergeCell ref="B58:C58"/>
    <mergeCell ref="A64:A67"/>
    <mergeCell ref="B64:C64"/>
    <mergeCell ref="B65:C65"/>
    <mergeCell ref="B66:C66"/>
    <mergeCell ref="B67:C67"/>
  </mergeCells>
  <pageMargins left="0.75" right="0.75" top="1" bottom="1" header="0.4921259845" footer="0.492125984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C6EBF-5C0B-4633-BD1B-EE2E6CF2A0CD}">
  <dimension ref="A1:K62"/>
  <sheetViews>
    <sheetView topLeftCell="A47" workbookViewId="0">
      <selection sqref="A1:K62"/>
    </sheetView>
  </sheetViews>
  <sheetFormatPr defaultRowHeight="15"/>
  <cols>
    <col min="1" max="1" width="24.7109375" customWidth="1"/>
    <col min="2" max="3" width="15.5703125" customWidth="1"/>
  </cols>
  <sheetData>
    <row r="1" spans="1:11" ht="15.75" thickBot="1">
      <c r="A1" s="289"/>
      <c r="B1" s="327" t="s">
        <v>6906</v>
      </c>
      <c r="C1" s="328"/>
      <c r="D1" s="329"/>
      <c r="E1" s="289"/>
      <c r="F1" s="289"/>
    </row>
    <row r="2" spans="1:11" ht="25.5">
      <c r="A2" s="289"/>
      <c r="B2" s="132" t="s">
        <v>6908</v>
      </c>
      <c r="C2" s="133" t="s">
        <v>6909</v>
      </c>
      <c r="D2" s="134" t="s">
        <v>6910</v>
      </c>
      <c r="E2" s="289"/>
      <c r="F2" s="289"/>
    </row>
    <row r="3" spans="1:11" ht="15.75" thickBot="1">
      <c r="A3" s="289"/>
      <c r="B3" s="135" t="s">
        <v>6912</v>
      </c>
      <c r="C3" s="136" t="s">
        <v>6913</v>
      </c>
      <c r="D3" s="137" t="s">
        <v>6914</v>
      </c>
      <c r="E3" s="289"/>
    </row>
    <row r="4" spans="1:11">
      <c r="A4" s="289"/>
      <c r="B4" s="289">
        <v>2018</v>
      </c>
      <c r="C4" s="236">
        <v>2020</v>
      </c>
      <c r="D4" s="236">
        <v>2030</v>
      </c>
      <c r="E4" s="289"/>
      <c r="F4" s="289"/>
    </row>
    <row r="5" spans="1:11" ht="38.25">
      <c r="A5" s="289"/>
      <c r="B5" s="293" t="s">
        <v>8109</v>
      </c>
      <c r="C5" s="293" t="s">
        <v>8110</v>
      </c>
      <c r="D5" s="293" t="s">
        <v>8111</v>
      </c>
      <c r="E5" s="289"/>
      <c r="F5" s="289"/>
    </row>
    <row r="6" spans="1:11" ht="15.75" thickBot="1">
      <c r="A6" s="289"/>
      <c r="B6" s="289"/>
      <c r="C6" s="289"/>
      <c r="D6" s="289"/>
      <c r="E6" s="289"/>
      <c r="F6" s="289"/>
      <c r="G6" s="289"/>
      <c r="H6" s="289"/>
      <c r="I6" s="289"/>
      <c r="J6" s="289"/>
      <c r="K6" s="293"/>
    </row>
    <row r="7" spans="1:11">
      <c r="A7" s="326" t="s">
        <v>6919</v>
      </c>
      <c r="B7" s="311" t="s">
        <v>6920</v>
      </c>
      <c r="C7" s="313"/>
      <c r="D7" s="314" t="s">
        <v>6921</v>
      </c>
      <c r="E7" s="314" t="s">
        <v>6922</v>
      </c>
      <c r="F7" s="289"/>
      <c r="G7" s="125"/>
      <c r="H7" s="125"/>
      <c r="I7" s="125"/>
      <c r="J7" s="289"/>
      <c r="K7" s="293"/>
    </row>
    <row r="8" spans="1:11">
      <c r="A8" s="323"/>
      <c r="B8" s="292" t="s">
        <v>6925</v>
      </c>
      <c r="C8" s="291" t="s">
        <v>6926</v>
      </c>
      <c r="D8" s="315"/>
      <c r="E8" s="315" t="s">
        <v>6922</v>
      </c>
      <c r="F8" s="140"/>
      <c r="G8" s="125"/>
      <c r="H8" s="125"/>
      <c r="I8" s="125"/>
      <c r="J8" s="125"/>
      <c r="K8" s="208"/>
    </row>
    <row r="9" spans="1:11" ht="15.75" thickBot="1">
      <c r="A9" s="323"/>
      <c r="B9" s="141" t="s">
        <v>6928</v>
      </c>
      <c r="C9" s="142" t="s">
        <v>6929</v>
      </c>
      <c r="D9" s="143" t="s">
        <v>6930</v>
      </c>
      <c r="E9" s="144" t="s">
        <v>6931</v>
      </c>
      <c r="F9" s="283"/>
      <c r="G9" s="145"/>
      <c r="H9" s="146"/>
      <c r="I9" s="293"/>
      <c r="J9" s="283"/>
      <c r="K9" s="209"/>
    </row>
    <row r="10" spans="1:11">
      <c r="A10" s="209"/>
      <c r="B10" s="235">
        <v>177233</v>
      </c>
      <c r="C10" s="210">
        <f>B10*POWER(1+D10,D4-C4)</f>
        <v>179031.21104342604</v>
      </c>
      <c r="D10" s="240">
        <v>1.01E-3</v>
      </c>
      <c r="E10" s="211">
        <f>C10-B10</f>
        <v>1798.2110434260394</v>
      </c>
      <c r="F10" s="283"/>
      <c r="G10" s="125"/>
      <c r="H10" s="146"/>
      <c r="I10" s="289"/>
      <c r="J10" s="293"/>
      <c r="K10" s="293"/>
    </row>
    <row r="11" spans="1:11" ht="15.75" thickBot="1">
      <c r="A11" s="289"/>
      <c r="B11" s="125"/>
      <c r="C11" s="289"/>
      <c r="D11" s="289"/>
      <c r="E11" s="289"/>
      <c r="F11" s="289"/>
      <c r="G11" s="289"/>
      <c r="H11" s="289"/>
      <c r="I11" s="289"/>
      <c r="J11" s="289"/>
      <c r="K11" s="289"/>
    </row>
    <row r="12" spans="1:11">
      <c r="A12" s="306" t="s">
        <v>6934</v>
      </c>
      <c r="B12" s="319" t="s">
        <v>6935</v>
      </c>
      <c r="C12" s="313"/>
      <c r="D12" s="319" t="s">
        <v>6936</v>
      </c>
      <c r="E12" s="320"/>
      <c r="F12" s="325" t="s">
        <v>6937</v>
      </c>
      <c r="G12" s="325"/>
      <c r="H12" s="319" t="s">
        <v>6938</v>
      </c>
      <c r="I12" s="320"/>
      <c r="J12" s="316" t="s">
        <v>6939</v>
      </c>
      <c r="K12" s="293"/>
    </row>
    <row r="13" spans="1:11">
      <c r="A13" s="307"/>
      <c r="B13" s="317"/>
      <c r="C13" s="323"/>
      <c r="D13" s="310"/>
      <c r="E13" s="321"/>
      <c r="F13" s="308"/>
      <c r="G13" s="308"/>
      <c r="H13" s="310"/>
      <c r="I13" s="321"/>
      <c r="J13" s="322"/>
      <c r="K13" s="148"/>
    </row>
    <row r="14" spans="1:11">
      <c r="A14" s="307"/>
      <c r="B14" s="150" t="s">
        <v>6925</v>
      </c>
      <c r="C14" s="151" t="s">
        <v>6926</v>
      </c>
      <c r="D14" s="150" t="s">
        <v>6925</v>
      </c>
      <c r="E14" s="151" t="s">
        <v>6926</v>
      </c>
      <c r="F14" s="152" t="s">
        <v>6925</v>
      </c>
      <c r="G14" s="153" t="s">
        <v>6926</v>
      </c>
      <c r="H14" s="150" t="s">
        <v>6925</v>
      </c>
      <c r="I14" s="151" t="s">
        <v>6926</v>
      </c>
      <c r="J14" s="315"/>
      <c r="K14" s="140"/>
    </row>
    <row r="15" spans="1:11" ht="15.75" thickBot="1">
      <c r="A15" s="307"/>
      <c r="B15" s="154" t="s">
        <v>6941</v>
      </c>
      <c r="C15" s="155" t="s">
        <v>6942</v>
      </c>
      <c r="D15" s="156" t="s">
        <v>6943</v>
      </c>
      <c r="E15" s="157" t="s">
        <v>6944</v>
      </c>
      <c r="F15" s="158" t="s">
        <v>6945</v>
      </c>
      <c r="G15" s="159" t="s">
        <v>6946</v>
      </c>
      <c r="H15" s="156" t="s">
        <v>6947</v>
      </c>
      <c r="I15" s="157" t="s">
        <v>7074</v>
      </c>
      <c r="J15" s="157" t="s">
        <v>6948</v>
      </c>
      <c r="K15" s="289"/>
    </row>
    <row r="16" spans="1:11">
      <c r="A16" s="289"/>
      <c r="B16" s="212">
        <v>3037</v>
      </c>
      <c r="C16" s="213">
        <v>3067</v>
      </c>
      <c r="D16" s="214">
        <f>B10-B16</f>
        <v>174196</v>
      </c>
      <c r="E16" s="214">
        <f>C10-C16</f>
        <v>175964.21104342604</v>
      </c>
      <c r="F16" s="215">
        <v>2.08</v>
      </c>
      <c r="G16" s="216">
        <v>2.0270000000000001</v>
      </c>
      <c r="H16" s="214">
        <f>D16/F16</f>
        <v>83748.076923076922</v>
      </c>
      <c r="I16" s="214">
        <f>E16/G16</f>
        <v>86810.168250333518</v>
      </c>
      <c r="J16" s="214">
        <f>I16-H16</f>
        <v>3062.0913272565958</v>
      </c>
      <c r="K16" s="242">
        <f>1-H16/I16</f>
        <v>3.5273417722523903E-2</v>
      </c>
    </row>
    <row r="17" spans="1:11" ht="15.75" thickBot="1">
      <c r="A17" s="289"/>
      <c r="B17" s="289"/>
      <c r="C17" s="289"/>
      <c r="D17" s="289"/>
      <c r="E17" s="289"/>
      <c r="F17" s="289"/>
      <c r="G17" s="289"/>
      <c r="H17" s="289"/>
      <c r="I17" s="289"/>
      <c r="J17" s="289"/>
      <c r="K17" s="289"/>
    </row>
    <row r="18" spans="1:11">
      <c r="A18" s="306" t="s">
        <v>6949</v>
      </c>
      <c r="B18" s="324" t="s">
        <v>6950</v>
      </c>
      <c r="C18" s="312"/>
      <c r="D18" s="324" t="s">
        <v>6951</v>
      </c>
      <c r="E18" s="313"/>
      <c r="F18" s="320" t="s">
        <v>6952</v>
      </c>
      <c r="G18" s="289"/>
      <c r="H18" s="289"/>
      <c r="I18" s="293"/>
      <c r="J18" s="293"/>
      <c r="K18" s="293"/>
    </row>
    <row r="19" spans="1:11">
      <c r="A19" s="307"/>
      <c r="B19" s="317"/>
      <c r="C19" s="307"/>
      <c r="D19" s="317"/>
      <c r="E19" s="323"/>
      <c r="F19" s="323"/>
      <c r="G19" s="289"/>
      <c r="H19" s="124"/>
      <c r="I19" s="160"/>
      <c r="J19" s="160"/>
      <c r="K19" s="160"/>
    </row>
    <row r="20" spans="1:11" ht="26.25" thickBot="1">
      <c r="A20" s="307"/>
      <c r="B20" s="161" t="s">
        <v>6925</v>
      </c>
      <c r="C20" s="153" t="s">
        <v>6926</v>
      </c>
      <c r="D20" s="161" t="s">
        <v>6925</v>
      </c>
      <c r="E20" s="151" t="s">
        <v>6926</v>
      </c>
      <c r="F20" s="162"/>
      <c r="G20" s="223" t="s">
        <v>7078</v>
      </c>
      <c r="H20" s="221" t="s">
        <v>7075</v>
      </c>
      <c r="I20" s="160"/>
      <c r="J20" s="293"/>
      <c r="K20" s="242">
        <v>3.6569999999999998E-2</v>
      </c>
    </row>
    <row r="21" spans="1:11" ht="77.25" thickBot="1">
      <c r="A21" s="323"/>
      <c r="B21" s="163" t="s">
        <v>6953</v>
      </c>
      <c r="C21" s="164" t="s">
        <v>6954</v>
      </c>
      <c r="D21" s="165" t="s">
        <v>6955</v>
      </c>
      <c r="E21" s="166" t="s">
        <v>6956</v>
      </c>
      <c r="F21" s="157" t="s">
        <v>6957</v>
      </c>
      <c r="G21" s="289"/>
      <c r="H21" s="124"/>
      <c r="I21" s="289"/>
      <c r="J21" s="289"/>
      <c r="K21" s="289"/>
    </row>
    <row r="22" spans="1:11" ht="15.75" thickBot="1">
      <c r="A22" s="223" t="s">
        <v>7077</v>
      </c>
      <c r="B22" s="217">
        <v>0.3</v>
      </c>
      <c r="C22" s="218">
        <f>E22/I28</f>
        <v>0.30193136155274053</v>
      </c>
      <c r="D22" s="219">
        <v>39626</v>
      </c>
      <c r="E22" s="237">
        <f>D22*(1+K20)</f>
        <v>41075.122819999997</v>
      </c>
      <c r="F22" s="214">
        <f>E22-D22</f>
        <v>1449.1228199999969</v>
      </c>
      <c r="G22" s="223" t="s">
        <v>7078</v>
      </c>
      <c r="H22" s="222" t="s">
        <v>7076</v>
      </c>
      <c r="I22" s="160"/>
      <c r="J22" s="293"/>
      <c r="K22" s="242">
        <v>3.6600000000000001E-2</v>
      </c>
    </row>
    <row r="23" spans="1:11" ht="15.75" thickBot="1">
      <c r="A23" s="289"/>
      <c r="B23" s="289"/>
      <c r="C23" s="289"/>
      <c r="D23" s="289"/>
      <c r="E23" s="289"/>
      <c r="F23" s="289"/>
      <c r="G23" s="289"/>
      <c r="H23" s="289"/>
      <c r="I23" s="289"/>
      <c r="J23" s="289"/>
      <c r="K23" s="289"/>
    </row>
    <row r="24" spans="1:11">
      <c r="A24" s="306" t="s">
        <v>6958</v>
      </c>
      <c r="B24" s="324" t="s">
        <v>6959</v>
      </c>
      <c r="C24" s="313"/>
      <c r="D24" s="324" t="s">
        <v>6960</v>
      </c>
      <c r="E24" s="313"/>
      <c r="F24" s="316" t="s">
        <v>6961</v>
      </c>
      <c r="G24" s="293"/>
      <c r="H24" s="324" t="s">
        <v>6962</v>
      </c>
      <c r="I24" s="313"/>
      <c r="J24" s="316" t="s">
        <v>6963</v>
      </c>
      <c r="K24" s="293"/>
    </row>
    <row r="25" spans="1:11">
      <c r="A25" s="307"/>
      <c r="B25" s="317"/>
      <c r="C25" s="323"/>
      <c r="D25" s="317"/>
      <c r="E25" s="323"/>
      <c r="F25" s="315"/>
      <c r="G25" s="296"/>
      <c r="H25" s="317"/>
      <c r="I25" s="323"/>
      <c r="J25" s="315"/>
      <c r="K25" s="140" t="s">
        <v>6964</v>
      </c>
    </row>
    <row r="26" spans="1:11" ht="25.5">
      <c r="A26" s="307"/>
      <c r="B26" s="161" t="s">
        <v>6925</v>
      </c>
      <c r="C26" s="151" t="s">
        <v>6926</v>
      </c>
      <c r="D26" s="161" t="s">
        <v>6925</v>
      </c>
      <c r="E26" s="151" t="s">
        <v>6926</v>
      </c>
      <c r="F26" s="168"/>
      <c r="G26" s="140"/>
      <c r="H26" s="161" t="s">
        <v>6925</v>
      </c>
      <c r="I26" s="151" t="s">
        <v>6926</v>
      </c>
      <c r="J26" s="318"/>
      <c r="K26" s="289"/>
    </row>
    <row r="27" spans="1:11" ht="77.25" thickBot="1">
      <c r="A27" s="323"/>
      <c r="B27" s="163" t="s">
        <v>6965</v>
      </c>
      <c r="C27" s="169" t="s">
        <v>6966</v>
      </c>
      <c r="D27" s="165" t="s">
        <v>6967</v>
      </c>
      <c r="E27" s="166" t="s">
        <v>6968</v>
      </c>
      <c r="F27" s="170" t="s">
        <v>7085</v>
      </c>
      <c r="G27" s="289"/>
      <c r="H27" s="156" t="s">
        <v>6969</v>
      </c>
      <c r="I27" s="171" t="s">
        <v>6970</v>
      </c>
      <c r="J27" s="172" t="s">
        <v>6971</v>
      </c>
      <c r="K27" s="289"/>
    </row>
    <row r="28" spans="1:11">
      <c r="A28" s="223" t="s">
        <v>7077</v>
      </c>
      <c r="B28" s="217">
        <v>0.06</v>
      </c>
      <c r="C28" s="218">
        <f>E28/I28</f>
        <v>5.995217045015451E-2</v>
      </c>
      <c r="D28" s="219">
        <v>7868</v>
      </c>
      <c r="E28" s="237">
        <f>D28*(1+K22)</f>
        <v>8155.9687999999996</v>
      </c>
      <c r="F28" s="214">
        <f>E28-D28</f>
        <v>287.96879999999965</v>
      </c>
      <c r="G28" s="289"/>
      <c r="H28" s="214">
        <f>H16+D22+D28</f>
        <v>131242.07692307694</v>
      </c>
      <c r="I28" s="214">
        <f>I16+E22+E28</f>
        <v>136041.25987033351</v>
      </c>
      <c r="J28" s="214">
        <f>I28-H28</f>
        <v>4799.1829472565732</v>
      </c>
      <c r="K28" s="289"/>
    </row>
    <row r="29" spans="1:11" ht="15.75" thickBot="1">
      <c r="A29" s="289"/>
      <c r="B29" s="289"/>
      <c r="C29" s="289"/>
      <c r="D29" s="289"/>
      <c r="E29" s="289"/>
      <c r="F29" s="289"/>
      <c r="G29" s="289"/>
      <c r="H29" s="289"/>
      <c r="I29" s="289"/>
      <c r="J29" s="289"/>
      <c r="K29" s="289"/>
    </row>
    <row r="30" spans="1:11">
      <c r="A30" s="306" t="s">
        <v>6972</v>
      </c>
      <c r="B30" s="311" t="s">
        <v>6973</v>
      </c>
      <c r="C30" s="312"/>
      <c r="D30" s="313"/>
      <c r="E30" s="314" t="s">
        <v>6974</v>
      </c>
      <c r="F30" s="316" t="s">
        <v>6975</v>
      </c>
      <c r="G30" s="289"/>
      <c r="H30" s="289"/>
      <c r="I30" s="289"/>
      <c r="J30" s="289"/>
      <c r="K30" s="289"/>
    </row>
    <row r="31" spans="1:11" ht="25.5">
      <c r="A31" s="306"/>
      <c r="B31" s="310" t="s">
        <v>6976</v>
      </c>
      <c r="C31" s="308" t="s">
        <v>6977</v>
      </c>
      <c r="D31" s="291" t="s">
        <v>6978</v>
      </c>
      <c r="E31" s="315"/>
      <c r="F31" s="315"/>
      <c r="G31" s="289"/>
      <c r="H31" s="289"/>
      <c r="I31" s="289"/>
      <c r="J31" s="289"/>
      <c r="K31" s="289"/>
    </row>
    <row r="32" spans="1:11" ht="38.25">
      <c r="A32" s="307"/>
      <c r="B32" s="317"/>
      <c r="C32" s="307"/>
      <c r="D32" s="291" t="s">
        <v>6979</v>
      </c>
      <c r="E32" s="315"/>
      <c r="F32" s="315"/>
      <c r="G32" s="289"/>
      <c r="H32" s="289"/>
      <c r="I32" s="289"/>
      <c r="J32" s="289"/>
      <c r="K32" s="289"/>
    </row>
    <row r="33" spans="1:11" ht="26.25" thickBot="1">
      <c r="A33" s="307"/>
      <c r="B33" s="173" t="s">
        <v>6980</v>
      </c>
      <c r="C33" s="174" t="s">
        <v>6981</v>
      </c>
      <c r="D33" s="284" t="s">
        <v>8128</v>
      </c>
      <c r="E33" s="175" t="s">
        <v>6982</v>
      </c>
      <c r="F33" s="176" t="s">
        <v>6983</v>
      </c>
      <c r="G33" s="289"/>
      <c r="H33" s="289"/>
      <c r="I33" s="289"/>
      <c r="J33" s="289"/>
      <c r="K33" s="289"/>
    </row>
    <row r="34" spans="1:11">
      <c r="A34" s="223" t="s">
        <v>7079</v>
      </c>
      <c r="B34" s="220">
        <v>5671</v>
      </c>
      <c r="C34" s="220">
        <v>5400</v>
      </c>
      <c r="D34" s="220">
        <f>(B34-C34)/5</f>
        <v>54.2</v>
      </c>
      <c r="E34" s="213">
        <f>D34*(D4-C4)</f>
        <v>542</v>
      </c>
      <c r="F34" s="211">
        <f>J28-E34</f>
        <v>4257.1829472565732</v>
      </c>
      <c r="G34" s="289"/>
      <c r="H34" s="289"/>
      <c r="I34" s="289"/>
      <c r="J34" s="289"/>
      <c r="K34" s="289"/>
    </row>
    <row r="35" spans="1:11" ht="26.25" thickBot="1">
      <c r="A35" s="293" t="s">
        <v>8127</v>
      </c>
      <c r="B35" s="289" t="s">
        <v>6841</v>
      </c>
      <c r="C35" s="289">
        <v>4766</v>
      </c>
      <c r="D35" s="289"/>
      <c r="E35" s="289"/>
      <c r="F35" s="289"/>
      <c r="G35" s="289"/>
      <c r="H35" s="289"/>
      <c r="I35" s="289"/>
      <c r="J35" s="289"/>
      <c r="K35" s="289"/>
    </row>
    <row r="36" spans="1:11">
      <c r="A36" s="306" t="s">
        <v>6984</v>
      </c>
      <c r="B36" s="289"/>
      <c r="C36" s="289"/>
      <c r="D36" s="294" t="s">
        <v>6985</v>
      </c>
      <c r="E36" s="295" t="s">
        <v>6986</v>
      </c>
      <c r="F36" s="295" t="s">
        <v>6987</v>
      </c>
      <c r="G36" s="295" t="s">
        <v>6988</v>
      </c>
      <c r="H36" s="295" t="s">
        <v>6989</v>
      </c>
      <c r="I36" s="290" t="s">
        <v>6990</v>
      </c>
      <c r="J36" s="289" t="s">
        <v>6991</v>
      </c>
      <c r="K36" s="289"/>
    </row>
    <row r="37" spans="1:11">
      <c r="A37" s="306"/>
      <c r="B37" s="308" t="s">
        <v>8401</v>
      </c>
      <c r="C37" s="307"/>
      <c r="D37" s="181">
        <v>0.1</v>
      </c>
      <c r="E37" s="225">
        <v>0.1</v>
      </c>
      <c r="F37" s="225">
        <v>0.15</v>
      </c>
      <c r="G37" s="225">
        <v>0.2</v>
      </c>
      <c r="H37" s="225">
        <v>0.2</v>
      </c>
      <c r="I37" s="182">
        <f>J37-SUM(D37:H37)</f>
        <v>0.25</v>
      </c>
      <c r="J37" s="183">
        <v>1</v>
      </c>
      <c r="K37" s="289"/>
    </row>
    <row r="38" spans="1:11" ht="15.75" thickBot="1">
      <c r="A38" s="307"/>
      <c r="B38" s="307" t="s">
        <v>6993</v>
      </c>
      <c r="C38" s="307"/>
      <c r="D38" s="184" t="s">
        <v>6994</v>
      </c>
      <c r="E38" s="226" t="s">
        <v>6995</v>
      </c>
      <c r="F38" s="226" t="s">
        <v>6996</v>
      </c>
      <c r="G38" s="226" t="s">
        <v>6997</v>
      </c>
      <c r="H38" s="226" t="s">
        <v>6998</v>
      </c>
      <c r="I38" s="186" t="s">
        <v>6999</v>
      </c>
      <c r="J38" s="183">
        <v>1</v>
      </c>
      <c r="K38" s="208" t="s">
        <v>8131</v>
      </c>
    </row>
    <row r="39" spans="1:11" ht="39" thickBot="1">
      <c r="A39" s="307"/>
      <c r="B39" s="307" t="s">
        <v>7000</v>
      </c>
      <c r="C39" s="307"/>
      <c r="D39" s="187" t="s">
        <v>7001</v>
      </c>
      <c r="E39" s="188" t="s">
        <v>7002</v>
      </c>
      <c r="F39" s="188" t="s">
        <v>7003</v>
      </c>
      <c r="G39" s="188" t="s">
        <v>7004</v>
      </c>
      <c r="H39" s="188" t="s">
        <v>7005</v>
      </c>
      <c r="I39" s="189" t="s">
        <v>7006</v>
      </c>
      <c r="J39" s="190" t="s">
        <v>7007</v>
      </c>
      <c r="K39" s="293" t="s">
        <v>8130</v>
      </c>
    </row>
    <row r="40" spans="1:11">
      <c r="A40" s="289"/>
      <c r="B40" s="289"/>
      <c r="C40" s="289"/>
      <c r="D40" s="234">
        <v>0.1</v>
      </c>
      <c r="E40" s="234">
        <v>0.1</v>
      </c>
      <c r="F40" s="234">
        <v>0.1</v>
      </c>
      <c r="G40" s="234">
        <v>0.2</v>
      </c>
      <c r="H40" s="234">
        <v>0.25</v>
      </c>
      <c r="I40" s="234">
        <f>J40-SUM(D40:H40)</f>
        <v>0.25</v>
      </c>
      <c r="J40" s="224">
        <v>1</v>
      </c>
      <c r="K40" s="289"/>
    </row>
    <row r="41" spans="1:11">
      <c r="A41" s="289"/>
      <c r="B41" s="289"/>
      <c r="C41" s="289"/>
      <c r="D41" s="211">
        <f t="shared" ref="D41:I41" si="0">$F$34*D40</f>
        <v>425.71829472565736</v>
      </c>
      <c r="E41" s="211">
        <f t="shared" si="0"/>
        <v>425.71829472565736</v>
      </c>
      <c r="F41" s="211">
        <f t="shared" si="0"/>
        <v>425.71829472565736</v>
      </c>
      <c r="G41" s="211">
        <f t="shared" si="0"/>
        <v>851.43658945131472</v>
      </c>
      <c r="H41" s="211">
        <f t="shared" si="0"/>
        <v>1064.2957368141433</v>
      </c>
      <c r="I41" s="211">
        <f t="shared" si="0"/>
        <v>1064.2957368141433</v>
      </c>
      <c r="J41" s="211">
        <f>SUM(D41:I41)</f>
        <v>4257.1829472565732</v>
      </c>
      <c r="K41" s="289"/>
    </row>
    <row r="42" spans="1:11" ht="15.75" thickBot="1">
      <c r="A42" s="289"/>
      <c r="B42" s="289"/>
      <c r="C42" s="289"/>
      <c r="D42" s="289"/>
      <c r="E42" s="289"/>
      <c r="F42" s="289"/>
      <c r="G42" s="289"/>
      <c r="H42" s="289"/>
      <c r="I42" s="307"/>
      <c r="J42" s="307"/>
      <c r="K42" s="289"/>
    </row>
    <row r="43" spans="1:11" ht="15.75" thickBot="1">
      <c r="A43" s="306" t="s">
        <v>7008</v>
      </c>
      <c r="B43" s="309"/>
      <c r="C43" s="309"/>
      <c r="D43" s="294" t="str">
        <f t="shared" ref="D43:I43" si="1">D36</f>
        <v>Niveau 1</v>
      </c>
      <c r="E43" s="295" t="str">
        <f t="shared" si="1"/>
        <v>Niveau 2</v>
      </c>
      <c r="F43" s="295" t="str">
        <f t="shared" si="1"/>
        <v>Niveau 3</v>
      </c>
      <c r="G43" s="295" t="str">
        <f t="shared" si="1"/>
        <v>Niveau 4</v>
      </c>
      <c r="H43" s="295" t="str">
        <f t="shared" si="1"/>
        <v>Niveau 5</v>
      </c>
      <c r="I43" s="290" t="str">
        <f t="shared" si="1"/>
        <v>Niveau 6</v>
      </c>
      <c r="J43" s="289"/>
      <c r="K43" s="289"/>
    </row>
    <row r="44" spans="1:11" ht="15.75" thickBot="1">
      <c r="A44" s="307"/>
      <c r="B44" s="309" t="s">
        <v>7009</v>
      </c>
      <c r="C44" s="309"/>
      <c r="D44" s="287" t="s">
        <v>7010</v>
      </c>
      <c r="E44" s="191" t="s">
        <v>7011</v>
      </c>
      <c r="F44" s="191" t="s">
        <v>7012</v>
      </c>
      <c r="G44" s="191" t="s">
        <v>7013</v>
      </c>
      <c r="H44" s="191" t="s">
        <v>7014</v>
      </c>
      <c r="I44" s="192" t="s">
        <v>7015</v>
      </c>
      <c r="J44" s="193">
        <f>SUM(D44:I44)</f>
        <v>0</v>
      </c>
      <c r="K44" s="289"/>
    </row>
    <row r="45" spans="1:11" ht="39" thickBot="1">
      <c r="A45" s="307"/>
      <c r="B45" s="309" t="s">
        <v>7016</v>
      </c>
      <c r="C45" s="309"/>
      <c r="D45" s="187" t="s">
        <v>7017</v>
      </c>
      <c r="E45" s="188" t="s">
        <v>7018</v>
      </c>
      <c r="F45" s="188" t="s">
        <v>7019</v>
      </c>
      <c r="G45" s="188" t="s">
        <v>7020</v>
      </c>
      <c r="H45" s="188" t="s">
        <v>7021</v>
      </c>
      <c r="I45" s="189" t="s">
        <v>7022</v>
      </c>
      <c r="J45" s="190" t="s">
        <v>7023</v>
      </c>
      <c r="K45" s="289"/>
    </row>
    <row r="46" spans="1:11" ht="25.5">
      <c r="A46" s="289"/>
      <c r="B46" s="153" t="s">
        <v>8132</v>
      </c>
      <c r="C46" s="232" t="s">
        <v>7082</v>
      </c>
      <c r="D46" s="233">
        <v>150</v>
      </c>
      <c r="E46" s="233">
        <v>50</v>
      </c>
      <c r="F46" s="233">
        <v>30</v>
      </c>
      <c r="G46" s="233">
        <v>50</v>
      </c>
      <c r="H46" s="233">
        <v>50</v>
      </c>
      <c r="I46" s="233">
        <v>50</v>
      </c>
      <c r="J46" s="211">
        <f>SUM(D46:I46)</f>
        <v>380</v>
      </c>
      <c r="K46" s="289"/>
    </row>
    <row r="47" spans="1:11">
      <c r="A47" s="289"/>
      <c r="B47" s="296"/>
      <c r="C47" s="232" t="s">
        <v>7081</v>
      </c>
      <c r="D47" s="211">
        <f>IF(D41&gt;D46,D41-D46,0)</f>
        <v>275.71829472565736</v>
      </c>
      <c r="E47" s="211">
        <f t="shared" ref="E47:I47" si="2">IF(E41&gt;E46,E41-E46,0)</f>
        <v>375.71829472565736</v>
      </c>
      <c r="F47" s="211">
        <f t="shared" si="2"/>
        <v>395.71829472565736</v>
      </c>
      <c r="G47" s="211">
        <f t="shared" si="2"/>
        <v>801.43658945131472</v>
      </c>
      <c r="H47" s="211">
        <f t="shared" si="2"/>
        <v>1014.2957368141433</v>
      </c>
      <c r="I47" s="211">
        <f t="shared" si="2"/>
        <v>1014.2957368141433</v>
      </c>
      <c r="J47" s="211">
        <f>SUM(D47:I47)</f>
        <v>3877.1829472565732</v>
      </c>
      <c r="K47" s="289"/>
    </row>
    <row r="48" spans="1:11" ht="15.75" thickBot="1">
      <c r="A48" s="289"/>
      <c r="B48" s="289"/>
      <c r="C48" s="289"/>
      <c r="D48" s="293"/>
      <c r="E48" s="293"/>
      <c r="F48" s="289"/>
      <c r="G48" s="289"/>
      <c r="H48" s="289"/>
      <c r="I48" s="289"/>
      <c r="J48" s="289"/>
      <c r="K48" s="289"/>
    </row>
    <row r="49" spans="1:11" ht="31.5">
      <c r="A49" s="306" t="s">
        <v>7024</v>
      </c>
      <c r="B49" s="289"/>
      <c r="C49" s="289"/>
      <c r="D49" s="294" t="str">
        <f t="shared" ref="D49:I49" si="3">D43</f>
        <v>Niveau 1</v>
      </c>
      <c r="E49" s="295" t="str">
        <f t="shared" si="3"/>
        <v>Niveau 2</v>
      </c>
      <c r="F49" s="295" t="str">
        <f t="shared" si="3"/>
        <v>Niveau 3</v>
      </c>
      <c r="G49" s="295" t="str">
        <f t="shared" si="3"/>
        <v>Niveau 4</v>
      </c>
      <c r="H49" s="295" t="str">
        <f t="shared" si="3"/>
        <v>Niveau 5</v>
      </c>
      <c r="I49" s="290" t="str">
        <f t="shared" si="3"/>
        <v>Niveau 6</v>
      </c>
      <c r="J49" s="194" t="s">
        <v>7025</v>
      </c>
      <c r="K49" s="140"/>
    </row>
    <row r="50" spans="1:11">
      <c r="A50" s="307"/>
      <c r="B50" s="309" t="s">
        <v>7026</v>
      </c>
      <c r="C50" s="309" t="s">
        <v>7027</v>
      </c>
      <c r="D50" s="195" t="s">
        <v>7028</v>
      </c>
      <c r="E50" s="196" t="s">
        <v>7029</v>
      </c>
      <c r="F50" s="196" t="s">
        <v>7030</v>
      </c>
      <c r="G50" s="196" t="s">
        <v>7031</v>
      </c>
      <c r="H50" s="196" t="s">
        <v>7032</v>
      </c>
      <c r="I50" s="197" t="s">
        <v>7033</v>
      </c>
      <c r="J50" s="289"/>
      <c r="K50" s="198"/>
    </row>
    <row r="51" spans="1:11" ht="25.5">
      <c r="A51" s="307"/>
      <c r="B51" s="310" t="s">
        <v>7034</v>
      </c>
      <c r="C51" s="308"/>
      <c r="D51" s="199" t="s">
        <v>7035</v>
      </c>
      <c r="E51" s="200" t="s">
        <v>7036</v>
      </c>
      <c r="F51" s="200" t="s">
        <v>7037</v>
      </c>
      <c r="G51" s="123" t="s">
        <v>7038</v>
      </c>
      <c r="H51" s="200" t="s">
        <v>7039</v>
      </c>
      <c r="I51" s="201" t="s">
        <v>7040</v>
      </c>
      <c r="J51" s="289"/>
      <c r="K51" s="198"/>
    </row>
    <row r="52" spans="1:11">
      <c r="A52" s="307"/>
      <c r="B52" s="307" t="s">
        <v>7041</v>
      </c>
      <c r="C52" s="307"/>
      <c r="D52" s="184" t="s">
        <v>7042</v>
      </c>
      <c r="E52" s="185" t="s">
        <v>7043</v>
      </c>
      <c r="F52" s="185" t="s">
        <v>7044</v>
      </c>
      <c r="G52" s="185" t="s">
        <v>7045</v>
      </c>
      <c r="H52" s="185" t="s">
        <v>7046</v>
      </c>
      <c r="I52" s="186" t="s">
        <v>7047</v>
      </c>
      <c r="J52" s="289"/>
      <c r="K52" s="198"/>
    </row>
    <row r="53" spans="1:11" ht="45.75" thickBot="1">
      <c r="A53" s="307"/>
      <c r="B53" s="307" t="s">
        <v>7048</v>
      </c>
      <c r="C53" s="307"/>
      <c r="D53" s="187" t="s">
        <v>7049</v>
      </c>
      <c r="E53" s="188" t="s">
        <v>7050</v>
      </c>
      <c r="F53" s="188" t="s">
        <v>7051</v>
      </c>
      <c r="G53" s="188" t="s">
        <v>7052</v>
      </c>
      <c r="H53" s="188" t="s">
        <v>7053</v>
      </c>
      <c r="I53" s="189" t="s">
        <v>7054</v>
      </c>
      <c r="J53" s="202" t="s">
        <v>7055</v>
      </c>
      <c r="K53" s="203"/>
    </row>
    <row r="54" spans="1:11">
      <c r="A54" s="289"/>
      <c r="B54" s="289"/>
      <c r="C54" s="231" t="s">
        <v>7083</v>
      </c>
      <c r="D54" s="233">
        <v>10</v>
      </c>
      <c r="E54" s="233">
        <v>30</v>
      </c>
      <c r="F54" s="233">
        <v>30</v>
      </c>
      <c r="G54" s="233">
        <v>40</v>
      </c>
      <c r="H54" s="233">
        <v>50</v>
      </c>
      <c r="I54" s="233">
        <v>60</v>
      </c>
      <c r="J54" s="202"/>
      <c r="K54" s="203"/>
    </row>
    <row r="55" spans="1:11">
      <c r="A55" s="289"/>
      <c r="B55" s="289"/>
      <c r="C55" s="231" t="s">
        <v>7083</v>
      </c>
      <c r="D55" s="211">
        <f t="shared" ref="D55:I55" si="4">D47/D54</f>
        <v>27.571829472565735</v>
      </c>
      <c r="E55" s="211">
        <f t="shared" si="4"/>
        <v>12.523943157521911</v>
      </c>
      <c r="F55" s="211">
        <f t="shared" si="4"/>
        <v>13.190609824188579</v>
      </c>
      <c r="G55" s="211">
        <f t="shared" si="4"/>
        <v>20.035914736282869</v>
      </c>
      <c r="H55" s="211">
        <f t="shared" si="4"/>
        <v>20.285914736282866</v>
      </c>
      <c r="I55" s="211">
        <f t="shared" si="4"/>
        <v>16.904928946902388</v>
      </c>
      <c r="J55" s="202"/>
      <c r="K55" s="203"/>
    </row>
    <row r="56" spans="1:11">
      <c r="A56" s="289"/>
      <c r="B56" s="289"/>
      <c r="C56" s="231" t="s">
        <v>7083</v>
      </c>
      <c r="D56" s="233">
        <v>0.1</v>
      </c>
      <c r="E56" s="233">
        <v>0.1</v>
      </c>
      <c r="F56" s="233">
        <v>0.1</v>
      </c>
      <c r="G56" s="233">
        <v>0.1</v>
      </c>
      <c r="H56" s="233">
        <v>0.15</v>
      </c>
      <c r="I56" s="233">
        <v>0.15</v>
      </c>
      <c r="J56" s="202"/>
      <c r="K56" s="203"/>
    </row>
    <row r="57" spans="1:11">
      <c r="A57" s="289"/>
      <c r="B57" s="289"/>
      <c r="C57" s="289"/>
      <c r="D57" s="211">
        <f t="shared" ref="D57:I57" si="5">D55*(1+D56)</f>
        <v>30.329012419822313</v>
      </c>
      <c r="E57" s="211">
        <f t="shared" si="5"/>
        <v>13.776337473274104</v>
      </c>
      <c r="F57" s="211">
        <f t="shared" si="5"/>
        <v>14.509670806607438</v>
      </c>
      <c r="G57" s="211">
        <f t="shared" si="5"/>
        <v>22.03950620991116</v>
      </c>
      <c r="H57" s="211">
        <f t="shared" si="5"/>
        <v>23.328801946725292</v>
      </c>
      <c r="I57" s="211">
        <f t="shared" si="5"/>
        <v>19.440668288937744</v>
      </c>
      <c r="J57" s="228">
        <f>SUM(D57:I57)</f>
        <v>123.42399714527805</v>
      </c>
      <c r="K57" s="203"/>
    </row>
    <row r="58" spans="1:11" ht="15.75" thickBot="1">
      <c r="A58" s="289"/>
      <c r="B58" s="307"/>
      <c r="C58" s="307"/>
      <c r="D58" s="123"/>
      <c r="E58" s="123"/>
      <c r="F58" s="123"/>
      <c r="G58" s="123"/>
      <c r="H58" s="204"/>
      <c r="I58" s="289"/>
      <c r="J58" s="289"/>
      <c r="K58" s="289"/>
    </row>
    <row r="59" spans="1:11">
      <c r="A59" s="306" t="s">
        <v>7056</v>
      </c>
      <c r="B59" s="307" t="s">
        <v>7057</v>
      </c>
      <c r="C59" s="307"/>
      <c r="D59" s="205" t="s">
        <v>7058</v>
      </c>
      <c r="E59" s="123"/>
      <c r="F59" s="123">
        <v>373</v>
      </c>
      <c r="G59" s="123"/>
      <c r="H59" s="289"/>
      <c r="I59" s="289"/>
      <c r="J59" s="289"/>
      <c r="K59" s="289"/>
    </row>
    <row r="60" spans="1:11" ht="25.5">
      <c r="A60" s="307"/>
      <c r="B60" s="308" t="s">
        <v>7059</v>
      </c>
      <c r="C60" s="308"/>
      <c r="D60" s="206" t="s">
        <v>7060</v>
      </c>
      <c r="E60" s="125"/>
      <c r="F60" s="227">
        <f>F59/10</f>
        <v>37.299999999999997</v>
      </c>
      <c r="G60" s="125"/>
      <c r="H60" s="125"/>
      <c r="I60" s="125"/>
      <c r="J60" s="125"/>
      <c r="K60" s="125"/>
    </row>
    <row r="61" spans="1:11" ht="15.75" thickBot="1">
      <c r="A61" s="307"/>
      <c r="B61" s="308" t="s">
        <v>7061</v>
      </c>
      <c r="C61" s="308"/>
      <c r="D61" s="207" t="s">
        <v>7062</v>
      </c>
      <c r="E61" s="125"/>
      <c r="F61" s="229">
        <f>J57</f>
        <v>123.42399714527805</v>
      </c>
      <c r="G61" s="245" t="s">
        <v>7087</v>
      </c>
      <c r="H61" s="245"/>
      <c r="I61" s="125"/>
      <c r="J61" s="125"/>
      <c r="K61" s="125"/>
    </row>
    <row r="62" spans="1:11" ht="30">
      <c r="A62" s="307"/>
      <c r="B62" s="308" t="s">
        <v>7063</v>
      </c>
      <c r="C62" s="308"/>
      <c r="D62" s="202" t="s">
        <v>7064</v>
      </c>
      <c r="E62" s="125"/>
      <c r="F62" s="230">
        <f>F61/F59</f>
        <v>0.33089543470583926</v>
      </c>
      <c r="G62" s="125"/>
      <c r="H62" s="125"/>
      <c r="I62" s="125"/>
      <c r="J62" s="125"/>
      <c r="K62" s="125"/>
    </row>
  </sheetData>
  <mergeCells count="47">
    <mergeCell ref="A59:A62"/>
    <mergeCell ref="B59:C59"/>
    <mergeCell ref="B60:C60"/>
    <mergeCell ref="B61:C61"/>
    <mergeCell ref="B62:C62"/>
    <mergeCell ref="B58:C58"/>
    <mergeCell ref="A36:A39"/>
    <mergeCell ref="B37:C37"/>
    <mergeCell ref="B38:C38"/>
    <mergeCell ref="B39:C39"/>
    <mergeCell ref="A49:A53"/>
    <mergeCell ref="B50:C50"/>
    <mergeCell ref="B51:C51"/>
    <mergeCell ref="B52:C52"/>
    <mergeCell ref="B53:C53"/>
    <mergeCell ref="I42:J42"/>
    <mergeCell ref="A43:A45"/>
    <mergeCell ref="B43:C43"/>
    <mergeCell ref="B44:C44"/>
    <mergeCell ref="B45:C45"/>
    <mergeCell ref="A30:A33"/>
    <mergeCell ref="B30:D30"/>
    <mergeCell ref="E30:E32"/>
    <mergeCell ref="F30:F32"/>
    <mergeCell ref="B31:B32"/>
    <mergeCell ref="C31:C32"/>
    <mergeCell ref="J24:J26"/>
    <mergeCell ref="F12:G13"/>
    <mergeCell ref="H12:I13"/>
    <mergeCell ref="J12:J14"/>
    <mergeCell ref="A18:A21"/>
    <mergeCell ref="B18:C19"/>
    <mergeCell ref="D18:E19"/>
    <mergeCell ref="F18:F19"/>
    <mergeCell ref="A12:A15"/>
    <mergeCell ref="B12:C13"/>
    <mergeCell ref="D12:E13"/>
    <mergeCell ref="A24:A27"/>
    <mergeCell ref="B24:C25"/>
    <mergeCell ref="D24:E25"/>
    <mergeCell ref="F24:F25"/>
    <mergeCell ref="H24:I25"/>
    <mergeCell ref="B1:D1"/>
    <mergeCell ref="A7:A9"/>
    <mergeCell ref="B7:C7"/>
    <mergeCell ref="D7:D8"/>
    <mergeCell ref="E7:E8"/>
  </mergeCells>
  <pageMargins left="0.7" right="0.7" top="0.75" bottom="0.75" header="0.3" footer="0.3"/>
  <webPublishItems count="1">
    <webPublishItem id="3118" divId="Configuration_3118" sourceType="range" sourceRef="A1:K62" destinationFile="C:\Users\bheuse\PycharmProjects\consommationFonciere\input\Configuration.htm" title="Michel"/>
  </webPublishItem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i J 1 j U 1 m P 2 i C l A A A A 9 Q A A A B I A H A B D b 2 5 m a W c v U G F j a 2 F n Z S 5 4 b W w g o h g A K K A U A A A A A A A A A A A A A A A A A A A A A A A A A A A A h Y 8 x D o I w G I W v Q r r T l h o T J D 8 l 0 c F F E h M T 4 9 q U C o 1 Q D C 2 W u z l 4 J K 8 g R l E 3 x / e 9 b 3 j v f r 1 B N j R 1 c F G d 1 a 1 J U Y Q p C p S R b a F N m a L e H c M Y Z R y 2 Q p 5 E q Y J R N j Y Z b J G i y r l z Q o j 3 H v s Z b r u S M E o j c s g 3 O 1 m p R q C P r P / L o T b W C S M V 4 r B / j e E M L y i e x w x T I B O D X J t v z 8 a 5 z / Y H w q q v X d 8 p r k y 4 X g K Z I p D 3 B f 4 A U E s D B B Q A A g A I A I i d Y 1 M 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I n W N T + g X 9 u V w B A A C P A g A A E w A c A E Z v c m 1 1 b G F z L 1 N l Y 3 R p b 2 4 x L m 0 g o h g A K K A U A A A A A A A A A A A A A A A A A A A A A A A A A A A A f V B d a 8 I w F H 0 v 9 D + E 7 q V C K S j b Y J M + u L Z O Q a 2 z d T D s K D G 9 0 4 4 m k S Q d E / G / L 6 U F N y z L Q z 7 O u f e c e y K B q I I z F D d n f 2 g a p i H 3 W E C O K C i c 5 V z K A k R G O D 2 U o J C H 9 G 4 a S K + Y V 4 K A R n z 5 5 Q a c V B S Y s s d F C a 7 P m d I P a V v + Y 7 q W I G S 6 3 U M l I V 0 e i V a n S 8 E / t a V M C W e S U 4 p r 9 z F n R H t B m m O F 0 y 5 7 l 8 g v q + d s A i g L W i g Q n j W 0 H O T z s q J M e g 8 O C h n h e c F 2 X n 9 w N 3 D Q S 8 U V x O p Y g n e 5 u g v O 4 L 3 n N D F u L D 0 M 1 V y O J o B z P a u l M y V 4 q w t b p s X t J r G D N i 0 + K s u Y 4 B I L 6 S l R / Z b 0 9 5 j t t G J y P M B F L h G Y y Q 8 u a D N w T U q 7 w 9 8 5 n S w / C r L X 0 U q n U 7 o M K f h W Z w e d r N n 0 6 T 8 8 m 0 W L 5 y u y F p t H Q W d T F 5 6 8 L c N u F 6 3 e E l O m 7 m / d O k P T M g n n 4 V V 9 H K 1 X / l / 4 3 D O N g n V + 1 P A H U E s B A i 0 A F A A C A A g A i J 1 j U 1 m P 2 i C l A A A A 9 Q A A A B I A A A A A A A A A A A A A A A A A A A A A A E N v b m Z p Z y 9 Q Y W N r Y W d l L n h t b F B L A Q I t A B Q A A g A I A I i d Y 1 M P y u m r p A A A A O k A A A A T A A A A A A A A A A A A A A A A A P E A A A B b Q 2 9 u d G V u d F 9 U e X B l c 1 0 u e G 1 s U E s B A i 0 A F A A C A A g A i J 1 j U / o F / b l c A Q A A j w I A A B M A A A A A A A A A A A A A A A A A 4 g 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A 0 A A A A A A A B W D 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1 l d G F f Z G 9 z c 2 l l c l 9 j b 2 1 w b G 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b W V 0 Y V 9 k b 3 N z a W V y X 2 N v b X B s Z X Q 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b W V 0 Y V 9 k b 3 N z a W V y X 2 N v b X B s Z X Q v Q 2 h h b m d l Z C B U e X B l L n t D T 0 R f V k F S L D B 9 J n F 1 b 3 Q 7 L C Z x d W 9 0 O 1 N l Y 3 R p b 2 4 x L 2 1 l d G F f Z G 9 z c 2 l l c l 9 j b 2 1 w b G V 0 L 0 N o Y W 5 n Z W Q g V H l w Z S 5 7 T E l C X 1 Z B U i w x f S Z x d W 9 0 O y w m c X V v d D t T Z W N 0 a W 9 u M S 9 t Z X R h X 2 R v c 3 N p Z X J f Y 2 9 t c G x l d C 9 D a G F u Z 2 V k I F R 5 c G U u e 0 x J Q l 9 W Q V J f T E 9 O R y w y f S Z x d W 9 0 O y w m c X V v d D t T Z W N 0 a W 9 u M S 9 t Z X R h X 2 R v c 3 N p Z X J f Y 2 9 t c G x l d C 9 D a G F u Z 2 V k I F R 5 c G U u e 0 N P R F 9 N T 0 Q s M 3 0 m c X V v d D s s J n F 1 b 3 Q 7 U 2 V j d G l v b j E v b W V 0 Y V 9 k b 3 N z a W V y X 2 N v b X B s Z X Q v Q 2 h h b m d l Z C B U e X B l L n t M S U J f T U 9 E L D R 9 J n F 1 b 3 Q 7 L C Z x d W 9 0 O 1 N l Y 3 R p b 2 4 x L 2 1 l d G F f Z G 9 z c 2 l l c l 9 j b 2 1 w b G V 0 L 0 N o Y W 5 n Z W Q g V H l w Z S 5 7 V F l Q R V 9 W Q V I s N X 0 m c X V v d D s s J n F 1 b 3 Q 7 U 2 V j d G l v b j E v b W V 0 Y V 9 k b 3 N z a W V y X 2 N v b X B s Z X Q v Q 2 h h b m d l Z C B U e X B l L n t M T 0 5 H X 1 Z B U i w 2 f S Z x d W 9 0 O y w m c X V v d D t T Z W N 0 a W 9 u M S 9 t Z X R h X 2 R v c 3 N p Z X J f Y 2 9 t c G x l d C 9 D a G F u Z 2 V k I F R 5 c G U u e 1 R I R U 1 F L D d 9 J n F 1 b 3 Q 7 L C Z x d W 9 0 O 1 N l Y 3 R p b 2 4 x L 2 1 l d G F f Z G 9 z c 2 l l c l 9 j b 2 1 w b G V 0 L 0 N o Y W 5 n Z W Q g V H l w Z S 5 7 U 0 9 V U k N F L D h 9 J n F 1 b 3 Q 7 X S w m c X V v d D t D b 2 x 1 b W 5 D b 3 V u d C Z x d W 9 0 O z o 5 L C Z x d W 9 0 O 0 t l e U N v b H V t b k 5 h b W V z J n F 1 b 3 Q 7 O l t d L C Z x d W 9 0 O 0 N v b H V t b k l k Z W 5 0 a X R p Z X M m c X V v d D s 6 W y Z x d W 9 0 O 1 N l Y 3 R p b 2 4 x L 2 1 l d G F f Z G 9 z c 2 l l c l 9 j b 2 1 w b G V 0 L 0 N o Y W 5 n Z W Q g V H l w Z S 5 7 Q 0 9 E X 1 Z B U i w w f S Z x d W 9 0 O y w m c X V v d D t T Z W N 0 a W 9 u M S 9 t Z X R h X 2 R v c 3 N p Z X J f Y 2 9 t c G x l d C 9 D a G F u Z 2 V k I F R 5 c G U u e 0 x J Q l 9 W Q V I s M X 0 m c X V v d D s s J n F 1 b 3 Q 7 U 2 V j d G l v b j E v b W V 0 Y V 9 k b 3 N z a W V y X 2 N v b X B s Z X Q v Q 2 h h b m d l Z C B U e X B l L n t M S U J f V k F S X 0 x P T k c s M n 0 m c X V v d D s s J n F 1 b 3 Q 7 U 2 V j d G l v b j E v b W V 0 Y V 9 k b 3 N z a W V y X 2 N v b X B s Z X Q v Q 2 h h b m d l Z C B U e X B l L n t D T 0 R f T U 9 E L D N 9 J n F 1 b 3 Q 7 L C Z x d W 9 0 O 1 N l Y 3 R p b 2 4 x L 2 1 l d G F f Z G 9 z c 2 l l c l 9 j b 2 1 w b G V 0 L 0 N o Y W 5 n Z W Q g V H l w Z S 5 7 T E l C X 0 1 P R C w 0 f S Z x d W 9 0 O y w m c X V v d D t T Z W N 0 a W 9 u M S 9 t Z X R h X 2 R v c 3 N p Z X J f Y 2 9 t c G x l d C 9 D a G F u Z 2 V k I F R 5 c G U u e 1 R Z U E V f V k F S L D V 9 J n F 1 b 3 Q 7 L C Z x d W 9 0 O 1 N l Y 3 R p b 2 4 x L 2 1 l d G F f Z G 9 z c 2 l l c l 9 j b 2 1 w b G V 0 L 0 N o Y W 5 n Z W Q g V H l w Z S 5 7 T E 9 O R 1 9 W Q V I s N n 0 m c X V v d D s s J n F 1 b 3 Q 7 U 2 V j d G l v b j E v b W V 0 Y V 9 k b 3 N z a W V y X 2 N v b X B s Z X Q v Q 2 h h b m d l Z C B U e X B l L n t U S E V N R S w 3 f S Z x d W 9 0 O y w m c X V v d D t T Z W N 0 a W 9 u M S 9 t Z X R h X 2 R v c 3 N p Z X J f Y 2 9 t c G x l d C 9 D a G F u Z 2 V k I F R 5 c G U u e 1 N P V V J D R S w 4 f S Z x d W 9 0 O 1 0 s J n F 1 b 3 Q 7 U m V s Y X R p b 2 5 z a G l w S W 5 m b y Z x d W 9 0 O z p b X X 0 i I C 8 + P E V u d H J 5 I F R 5 c G U 9 I k Z p b G x T d G F 0 d X M i I F Z h b H V l P S J z Q 2 9 t c G x l d G U i I C 8 + P E V u d H J 5 I F R 5 c G U 9 I k Z p b G x D b 2 x 1 b W 5 O Y W 1 l c y I g V m F s d W U 9 I n N b J n F 1 b 3 Q 7 Q 0 9 E X 1 Z B U i Z x d W 9 0 O y w m c X V v d D t M S U J f V k F S J n F 1 b 3 Q 7 L C Z x d W 9 0 O 0 x J Q l 9 W Q V J f T E 9 O R y Z x d W 9 0 O y w m c X V v d D t D T 0 R f T U 9 E J n F 1 b 3 Q 7 L C Z x d W 9 0 O 0 x J Q l 9 N T 0 Q m c X V v d D s s J n F 1 b 3 Q 7 V F l Q R V 9 W Q V I m c X V v d D s s J n F 1 b 3 Q 7 T E 9 O R 1 9 W Q V I m c X V v d D s s J n F 1 b 3 Q 7 V E h F T U U m c X V v d D s s J n F 1 b 3 Q 7 U 0 9 V U k N F J n F 1 b 3 Q 7 X S I g L z 4 8 R W 5 0 c n k g V H l w Z T 0 i R m l s b E N v b H V t b l R 5 c G V z I i B W Y W x 1 Z T 0 i c 0 J n W U d C Z 1 l H Q X d Z R y I g L z 4 8 R W 5 0 c n k g V H l w Z T 0 i R m l s b E x h c 3 R V c G R h d G V k I i B W Y W x 1 Z T 0 i Z D I w M j E t M T E t M D N U M T g 6 N D M 6 N T k u M z c y M T Q z O F o i I C 8 + P E V u d H J 5 I F R 5 c G U 9 I k Z p b G x F c n J v c k N v d W 5 0 I i B W Y W x 1 Z T 0 i b D A i I C 8 + P E V u d H J 5 I F R 5 c G U 9 I k Z p b G x F c n J v c k N v Z G U i I F Z h b H V l P S J z V W 5 r b m 9 3 b i I g L z 4 8 R W 5 0 c n k g V H l w Z T 0 i R m l s b E N v d W 5 0 I i B W Y W x 1 Z T 0 i b D M 2 O T A w I i A v P j x F b n R y e S B U e X B l P S J B Z G R l Z F R v R G F 0 Y U 1 v Z G V s I i B W Y W x 1 Z T 0 i b D A i I C 8 + P C 9 T d G F i b G V F b n R y a W V z P j w v S X R l b T 4 8 S X R l b T 4 8 S X R l b U x v Y 2 F 0 a W 9 u P j x J d G V t V H l w Z T 5 G b 3 J t d W x h P C 9 J d G V t V H l w Z T 4 8 S X R l b V B h d G g + U 2 V j d G l v b j E v b W V 0 Y V 9 k b 3 N z a W V y X 2 N v b X B s Z X Q v U 2 9 1 c m N l P C 9 J d G V t U G F 0 a D 4 8 L 0 l 0 Z W 1 M b 2 N h d G l v b j 4 8 U 3 R h Y m x l R W 5 0 c m l l c y A v P j w v S X R l b T 4 8 S X R l b T 4 8 S X R l b U x v Y 2 F 0 a W 9 u P j x J d G V t V H l w Z T 5 G b 3 J t d W x h P C 9 J d G V t V H l w Z T 4 8 S X R l b V B h d G g + U 2 V j d G l v b j E v b W V 0 Y V 9 k b 3 N z a W V y X 2 N v b X B s Z X Q v U H J v b W 9 0 Z W Q l M j B I Z W F k Z X J z P C 9 J d G V t U G F 0 a D 4 8 L 0 l 0 Z W 1 M b 2 N h d G l v b j 4 8 U 3 R h Y m x l R W 5 0 c m l l c y A v P j w v S X R l b T 4 8 S X R l b T 4 8 S X R l b U x v Y 2 F 0 a W 9 u P j x J d G V t V H l w Z T 5 G b 3 J t d W x h P C 9 J d G V t V H l w Z T 4 8 S X R l b V B h d G g + U 2 V j d G l v b j E v b W V 0 Y V 9 k b 3 N z a W V y X 2 N v b X B s Z X Q v Q 2 h h b m d l Z C U y M F R 5 c G U 8 L 0 l 0 Z W 1 Q Y X R o P j w v S X R l b U x v Y 2 F 0 a W 9 u P j x T d G F i b G V F b n R y a W V z I C 8 + P C 9 J d G V t P j w v S X R l b X M + P C 9 M b 2 N h b F B h Y 2 t h Z 2 V N Z X R h Z G F 0 Y U Z p b G U + F g A A A F B L B Q Y A A A A A A A A A A A A A A A A A A A A A A A D a A A A A A Q A A A N C M n d 8 B F d E R j H o A w E / C l + s B A A A A b T X P H B Q / H E q W l 3 L 8 O u f H X Q A A A A A C A A A A A A A D Z g A A w A A A A B A A A A D k t 9 w V 6 z u T u 2 s u A r + V L 9 c / A A A A A A S A A A C g A A A A E A A A A K a / d 6 D 7 I 4 S 6 w N h K K v r J u P l Q A A A A / Y A h V I S 5 8 U j P q 8 C v o 3 K v l a D G b P 1 C U s i x M W m K t t e E 9 q j 0 U s T t Q a i K f G 7 6 1 G J 8 v i I v 7 h 4 h q A V t V Z x I y t y o i E g P 8 v a M i I E O o U 4 3 A H 1 B g b l Z r J U U A A A A I c N b s 2 k 8 e 1 z b K B x 9 C + x + J 1 0 m x F k = < / D a t a M a s h u p > 
</file>

<file path=customXml/itemProps1.xml><?xml version="1.0" encoding="utf-8"?>
<ds:datastoreItem xmlns:ds="http://schemas.openxmlformats.org/officeDocument/2006/customXml" ds:itemID="{C63A19B5-72E3-44D5-B6EC-00A033E35BB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Collect</vt:lpstr>
      <vt:lpstr>Calculs</vt:lpstr>
      <vt:lpstr>Diagnostic</vt:lpstr>
      <vt:lpstr>MetaDossierINSEE</vt:lpstr>
      <vt:lpstr>CSV</vt:lpstr>
      <vt:lpstr>Calculette</vt:lpstr>
      <vt:lpstr>Fonctions</vt:lpstr>
      <vt:lpstr>Michel</vt:lpstr>
      <vt:lpstr>Sheet2</vt:lpstr>
      <vt:lpstr>Sheet1</vt:lpstr>
      <vt:lpstr>Objectif Zan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Bernard Heuse</dc:creator>
  <cp:lastModifiedBy>Bernard Heuse</cp:lastModifiedBy>
  <dcterms:created xsi:type="dcterms:W3CDTF">2021-10-18T06:25:13Z</dcterms:created>
  <dcterms:modified xsi:type="dcterms:W3CDTF">2021-12-01T03:37:21Z</dcterms:modified>
</cp:coreProperties>
</file>