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7500" activeTab="6"/>
  </bookViews>
  <sheets>
    <sheet name="P1" sheetId="1" r:id="rId1"/>
    <sheet name="P2" sheetId="2" r:id="rId2"/>
    <sheet name="P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J46" i="7" l="1"/>
  <c r="A46" i="7"/>
  <c r="J45" i="7"/>
  <c r="A45" i="7"/>
  <c r="J44" i="7"/>
  <c r="A44" i="7"/>
  <c r="J43" i="7"/>
  <c r="A43" i="7"/>
  <c r="J42" i="7"/>
  <c r="A42" i="7"/>
  <c r="J38" i="7"/>
  <c r="A38" i="7"/>
  <c r="J37" i="7"/>
  <c r="A37" i="7"/>
  <c r="J36" i="7"/>
  <c r="A36" i="7"/>
  <c r="J35" i="7"/>
  <c r="A35" i="7"/>
  <c r="J34" i="7"/>
  <c r="A34" i="7"/>
  <c r="J30" i="7"/>
  <c r="A30" i="7"/>
  <c r="J29" i="7"/>
  <c r="A29" i="7"/>
  <c r="J28" i="7"/>
  <c r="A28" i="7"/>
  <c r="J27" i="7"/>
  <c r="A27" i="7"/>
  <c r="J26" i="7"/>
  <c r="A26" i="7"/>
  <c r="J22" i="7"/>
  <c r="A22" i="7"/>
  <c r="J21" i="7"/>
  <c r="A21" i="7"/>
  <c r="J20" i="7"/>
  <c r="A20" i="7"/>
  <c r="J19" i="7"/>
  <c r="A19" i="7"/>
  <c r="J18" i="7"/>
  <c r="A18" i="7"/>
  <c r="J14" i="7"/>
  <c r="A14" i="7"/>
  <c r="J13" i="7"/>
  <c r="A13" i="7"/>
  <c r="J12" i="7"/>
  <c r="A12" i="7"/>
  <c r="J11" i="7"/>
  <c r="A11" i="7"/>
  <c r="J10" i="7"/>
  <c r="A10" i="7"/>
  <c r="J6" i="7"/>
  <c r="A6" i="7"/>
  <c r="J5" i="7"/>
  <c r="A5" i="7"/>
  <c r="J4" i="7"/>
  <c r="A4" i="7"/>
  <c r="J3" i="7"/>
  <c r="A3" i="7"/>
  <c r="J2" i="7"/>
  <c r="A2" i="7"/>
  <c r="J14" i="3"/>
  <c r="J13" i="3"/>
  <c r="J12" i="3"/>
  <c r="J11" i="3"/>
  <c r="J10" i="3"/>
  <c r="J6" i="3"/>
  <c r="J5" i="3"/>
  <c r="J4" i="3"/>
  <c r="J3" i="3"/>
  <c r="J2" i="3"/>
  <c r="A14" i="3"/>
  <c r="A13" i="3"/>
  <c r="A12" i="3"/>
  <c r="A11" i="3"/>
  <c r="A10" i="3"/>
  <c r="A6" i="3"/>
  <c r="A5" i="3"/>
  <c r="A4" i="3"/>
  <c r="A3" i="3"/>
  <c r="A2" i="3"/>
  <c r="J14" i="2"/>
  <c r="J13" i="2"/>
  <c r="J12" i="2"/>
  <c r="J11" i="2"/>
  <c r="J10" i="2"/>
  <c r="J6" i="2"/>
  <c r="J5" i="2"/>
  <c r="J4" i="2"/>
  <c r="J3" i="2"/>
  <c r="J2" i="2"/>
  <c r="A14" i="2"/>
  <c r="A13" i="2"/>
  <c r="A12" i="2"/>
  <c r="A11" i="2"/>
  <c r="A10" i="2"/>
  <c r="A6" i="2"/>
  <c r="A5" i="2"/>
  <c r="A4" i="2"/>
  <c r="A3" i="2"/>
  <c r="A2" i="2"/>
  <c r="J37" i="3"/>
  <c r="A3" i="1"/>
  <c r="A4" i="1"/>
  <c r="A5" i="1"/>
  <c r="A6" i="1"/>
  <c r="A10" i="1"/>
  <c r="A11" i="1"/>
  <c r="A12" i="1"/>
  <c r="A13" i="1"/>
  <c r="A14" i="1"/>
  <c r="A2" i="1"/>
  <c r="J3" i="1"/>
  <c r="J4" i="1"/>
  <c r="J5" i="1"/>
  <c r="J6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<sst xmlns="http://schemas.openxmlformats.org/spreadsheetml/2006/main" count="370" uniqueCount="85">
  <si>
    <t>Load(C1, P1, SFO)</t>
  </si>
  <si>
    <t>Load(C2, P2, JFK)</t>
  </si>
  <si>
    <t>Fly(P2, JFK, SFO)</t>
  </si>
  <si>
    <t>Unload(C2, P2, SFO)</t>
  </si>
  <si>
    <t>Fly(P1, SFO, JFK)</t>
  </si>
  <si>
    <t>Unload(C1, P1, JFK)</t>
  </si>
  <si>
    <t>Expansions</t>
  </si>
  <si>
    <t>Goal Test</t>
  </si>
  <si>
    <t>New Nodes</t>
  </si>
  <si>
    <t>Plan Length</t>
  </si>
  <si>
    <t>Problem</t>
  </si>
  <si>
    <t>Method</t>
  </si>
  <si>
    <t>Time Elapsed(ms)</t>
  </si>
  <si>
    <t>Solving Air Cargo Problem 3 using breadth_first_search...</t>
  </si>
  <si>
    <t>Fly(P2, JFK, ORD)</t>
  </si>
  <si>
    <t>Load(C4, P2, ORD)</t>
  </si>
  <si>
    <t>Fly(P1, SFO, ATL)</t>
  </si>
  <si>
    <t>Load(C3, P1, ATL)</t>
  </si>
  <si>
    <t>Fly(P1, ATL, JFK)</t>
  </si>
  <si>
    <t>Unload(C3, P1, JFK)</t>
  </si>
  <si>
    <t>Fly(P2, ORD, SFO)</t>
  </si>
  <si>
    <t>Unload(C4, P2, SFO)</t>
  </si>
  <si>
    <t>Solving Air Cargo Problem 3 using depth_first_graph_search...</t>
  </si>
  <si>
    <t>Solving Air Cargo Problem 3 using uniform_cost_search...</t>
  </si>
  <si>
    <t>Solving Air Cargo Problem 3 using greedy_best_first_graph_search with h_1...</t>
  </si>
  <si>
    <t>Solving Air Cargo Problem 3 using astar_search with h_1...</t>
  </si>
  <si>
    <t>Solving Air Cargo Problem 3 using astar_search with h_ignore_preconditions...</t>
  </si>
  <si>
    <t>Solving Air Cargo Problem 3 using astar_search with h_pg_levelsum...</t>
  </si>
  <si>
    <t>Load(C3, P3, ATL)</t>
  </si>
  <si>
    <t>Fly(P3, ATL, SFO)</t>
  </si>
  <si>
    <t>Unload(C3, P3, SFO)</t>
  </si>
  <si>
    <t>Problem 1</t>
  </si>
  <si>
    <t>Problem 2</t>
  </si>
  <si>
    <t>Problem 3</t>
  </si>
  <si>
    <t>Optimal Plans and Length</t>
  </si>
  <si>
    <t xml:space="preserve">Init(At(C1, SFO) ∧ At(C2, JFK) </t>
  </si>
  <si>
    <t>Goal(At(C1, JFK) ∧ At(C2, SFO))</t>
  </si>
  <si>
    <t xml:space="preserve">Init(At(C1, SFO) ∧ At(C2, JFK) ∧ At(C3, ATL) ∧ At(C4, ORD) </t>
  </si>
  <si>
    <t xml:space="preserve">        ∧ At(P1, SFO) ∧ At(P2, JFK) </t>
  </si>
  <si>
    <t xml:space="preserve">        ∧ Cargo(C1) ∧ Cargo(C2) ∧ Cargo(C3) ∧ Cargo(C4)</t>
  </si>
  <si>
    <t xml:space="preserve">        ∧ Plane(P1) ∧ Plane(P2)</t>
  </si>
  <si>
    <t xml:space="preserve">        ∧ Airport(JFK) ∧ Airport(SFO) ∧ Airport(ATL) ∧ Airport(ORD))</t>
  </si>
  <si>
    <t>Goal(At(C1, JFK) ∧ At(C3, JFK) ∧ At(C2, SFO) ∧ At(C4, SFO))</t>
  </si>
  <si>
    <t xml:space="preserve">        ∧ Cargo(C1) ∧ Cargo(C2) </t>
  </si>
  <si>
    <t xml:space="preserve">        ∧ Airport(JFK) ∧ Airport(SFO))</t>
  </si>
  <si>
    <t xml:space="preserve">Init(At(C1, SFO) ∧ At(C2, JFK) ∧ At(C3, ATL) </t>
  </si>
  <si>
    <t xml:space="preserve">        ∧ At(P1, SFO) ∧ At(P2, JFK) ∧ At(P3, ATL) </t>
  </si>
  <si>
    <t xml:space="preserve">        ∧ Cargo(C1) ∧ Cargo(C2) ∧ Cargo(C3)</t>
  </si>
  <si>
    <t xml:space="preserve">        ∧ Plane(P1) ∧ Plane(P2) ∧ Plane(P3)</t>
  </si>
  <si>
    <t xml:space="preserve">        ∧ Airport(JFK) ∧ Airport(SFO) ∧ Airport(ATL))</t>
  </si>
  <si>
    <t>Goal(At(C1, JFK) ∧ At(C2, SFO) ∧ At(C3, SFO))</t>
  </si>
  <si>
    <t>Problem 1 Initial State and Goal</t>
  </si>
  <si>
    <t>Problem 2 Initial State and Goal</t>
  </si>
  <si>
    <t>Problem 3 Initial State and Goal</t>
  </si>
  <si>
    <t>Action(Load(c, p, a),</t>
  </si>
  <si>
    <t xml:space="preserve">        PRECOND: At(c, a) ∧ At(p, a) ∧ Cargo(c) ∧ Plane(p) ∧ Airport(a)</t>
  </si>
  <si>
    <t xml:space="preserve">        EFFECT: ¬ At(c, a) ∧ In(c, p))</t>
  </si>
  <si>
    <t>Action(Unload(c, p, a),</t>
  </si>
  <si>
    <t xml:space="preserve">        PRECOND: In(c, p) ∧ At(p, a) ∧ Cargo(c) ∧ Plane(p) ∧ Airport(a)</t>
  </si>
  <si>
    <t xml:space="preserve">        EFFECT: At(c, a) ∧ ¬ In(c, p))</t>
  </si>
  <si>
    <t>Action(Fly(p, from, to),</t>
  </si>
  <si>
    <t xml:space="preserve">        PRECOND: At(p, from) ∧ Plane(p) ∧ Airport(from) ∧ Airport(to)</t>
  </si>
  <si>
    <t xml:space="preserve">        EFFECT: ¬ At(p, from) ∧ At(p, to))</t>
  </si>
  <si>
    <t>Air Cargo Action Schema</t>
  </si>
  <si>
    <t>breadth_first_search</t>
  </si>
  <si>
    <t>breadth_first_tree_search</t>
  </si>
  <si>
    <t>depth_first_graph_search</t>
  </si>
  <si>
    <t>depth_limited_search</t>
  </si>
  <si>
    <t>uniform_cost_search</t>
  </si>
  <si>
    <t>recursive_best_first_search with h_1</t>
  </si>
  <si>
    <t>greedy_best_first_graph_search with h_1</t>
  </si>
  <si>
    <t>astar_search with h_1</t>
  </si>
  <si>
    <t>astar_search with h_ignore_preconditions</t>
  </si>
  <si>
    <t>astar_search with h_pg_levelsum</t>
  </si>
  <si>
    <t>Search Strategy</t>
  </si>
  <si>
    <t>-</t>
  </si>
  <si>
    <t>Index</t>
  </si>
  <si>
    <t>Search Type</t>
  </si>
  <si>
    <t>Uninformed</t>
  </si>
  <si>
    <t>Hueristic</t>
  </si>
  <si>
    <t>Optimal</t>
  </si>
  <si>
    <t>Time(ms)</t>
  </si>
  <si>
    <t>Time(s)</t>
  </si>
  <si>
    <t>time</t>
  </si>
  <si>
    <t>Plan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</si>
</sst>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name val="Courier New"/>
      <family val="3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166" fontId="0" fillId="0" borderId="0" xfId="1" applyNumberFormat="1" applyFont="1"/>
    <xf numFmtId="4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3" borderId="19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3" borderId="11" xfId="0" applyFill="1" applyBorder="1"/>
    <xf numFmtId="0" fontId="3" fillId="3" borderId="12" xfId="0" applyFont="1" applyFill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14" xfId="0" applyFill="1" applyBorder="1"/>
    <xf numFmtId="0" fontId="3" fillId="3" borderId="15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3" borderId="8" xfId="0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4" xfId="0" applyFont="1" applyFill="1" applyBorder="1"/>
    <xf numFmtId="0" fontId="3" fillId="3" borderId="8" xfId="0" applyFont="1" applyFill="1" applyBorder="1"/>
    <xf numFmtId="0" fontId="4" fillId="2" borderId="28" xfId="0" applyFont="1" applyFill="1" applyBorder="1" applyAlignment="1">
      <alignment horizontal="center"/>
    </xf>
    <xf numFmtId="0" fontId="3" fillId="3" borderId="29" xfId="0" applyFont="1" applyFill="1" applyBorder="1"/>
    <xf numFmtId="0" fontId="3" fillId="3" borderId="30" xfId="0" applyFont="1" applyFill="1" applyBorder="1"/>
    <xf numFmtId="0" fontId="3" fillId="3" borderId="31" xfId="0" applyFont="1" applyFill="1" applyBorder="1"/>
    <xf numFmtId="0" fontId="4" fillId="2" borderId="32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166" fontId="3" fillId="3" borderId="13" xfId="1" applyNumberFormat="1" applyFont="1" applyFill="1" applyBorder="1"/>
    <xf numFmtId="166" fontId="3" fillId="3" borderId="16" xfId="1" applyNumberFormat="1" applyFont="1" applyFill="1" applyBorder="1"/>
    <xf numFmtId="166" fontId="3" fillId="3" borderId="10" xfId="1" applyNumberFormat="1" applyFont="1" applyFill="1" applyBorder="1"/>
    <xf numFmtId="166" fontId="3" fillId="3" borderId="16" xfId="1" applyNumberFormat="1" applyFont="1" applyFill="1" applyBorder="1" applyAlignment="1">
      <alignment horizontal="center"/>
    </xf>
    <xf numFmtId="166" fontId="3" fillId="3" borderId="13" xfId="1" applyNumberFormat="1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6" fillId="3" borderId="29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166" fontId="6" fillId="3" borderId="13" xfId="1" applyNumberFormat="1" applyFont="1" applyFill="1" applyBorder="1"/>
    <xf numFmtId="0" fontId="6" fillId="3" borderId="33" xfId="0" applyFont="1" applyFill="1" applyBorder="1"/>
    <xf numFmtId="0" fontId="6" fillId="3" borderId="13" xfId="0" applyFont="1" applyFill="1" applyBorder="1" applyAlignment="1">
      <alignment horizontal="center"/>
    </xf>
    <xf numFmtId="43" fontId="9" fillId="0" borderId="0" xfId="0" applyNumberFormat="1" applyFont="1"/>
    <xf numFmtId="0" fontId="6" fillId="3" borderId="30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66" fontId="6" fillId="3" borderId="16" xfId="1" applyNumberFormat="1" applyFont="1" applyFill="1" applyBorder="1"/>
    <xf numFmtId="0" fontId="6" fillId="3" borderId="34" xfId="0" applyFont="1" applyFill="1" applyBorder="1"/>
    <xf numFmtId="0" fontId="6" fillId="3" borderId="16" xfId="0" applyFont="1" applyFill="1" applyBorder="1" applyAlignment="1">
      <alignment horizontal="center"/>
    </xf>
    <xf numFmtId="0" fontId="6" fillId="3" borderId="31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166" fontId="6" fillId="3" borderId="10" xfId="1" applyNumberFormat="1" applyFont="1" applyFill="1" applyBorder="1"/>
    <xf numFmtId="0" fontId="6" fillId="3" borderId="35" xfId="0" applyFont="1" applyFill="1" applyBorder="1"/>
    <xf numFmtId="0" fontId="6" fillId="3" borderId="10" xfId="0" applyFont="1" applyFill="1" applyBorder="1" applyAlignment="1">
      <alignment horizontal="center"/>
    </xf>
    <xf numFmtId="166" fontId="9" fillId="0" borderId="0" xfId="1" applyNumberFormat="1" applyFont="1"/>
    <xf numFmtId="0" fontId="9" fillId="0" borderId="0" xfId="0" applyFont="1" applyAlignment="1">
      <alignment horizontal="center"/>
    </xf>
    <xf numFmtId="0" fontId="6" fillId="3" borderId="15" xfId="0" applyFont="1" applyFill="1" applyBorder="1" applyAlignment="1">
      <alignment horizontal="center"/>
    </xf>
    <xf numFmtId="166" fontId="6" fillId="3" borderId="16" xfId="1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6" fontId="6" fillId="3" borderId="13" xfId="1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right"/>
    </xf>
    <xf numFmtId="166" fontId="6" fillId="3" borderId="13" xfId="1" applyNumberFormat="1" applyFont="1" applyFill="1" applyBorder="1" applyAlignment="1">
      <alignment horizontal="right"/>
    </xf>
    <xf numFmtId="0" fontId="9" fillId="2" borderId="25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6" fillId="3" borderId="39" xfId="0" applyFont="1" applyFill="1" applyBorder="1"/>
    <xf numFmtId="0" fontId="8" fillId="3" borderId="11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166" fontId="6" fillId="3" borderId="10" xfId="1" applyNumberFormat="1" applyFont="1" applyFill="1" applyBorder="1" applyAlignment="1">
      <alignment horizontal="right"/>
    </xf>
    <xf numFmtId="164" fontId="6" fillId="3" borderId="13" xfId="1" applyNumberFormat="1" applyFont="1" applyFill="1" applyBorder="1" applyAlignment="1">
      <alignment horizontal="right"/>
    </xf>
    <xf numFmtId="164" fontId="6" fillId="3" borderId="40" xfId="1" applyNumberFormat="1" applyFont="1" applyFill="1" applyBorder="1" applyAlignment="1">
      <alignment horizontal="right"/>
    </xf>
    <xf numFmtId="0" fontId="8" fillId="5" borderId="41" xfId="0" applyFont="1" applyFill="1" applyBorder="1" applyAlignment="1">
      <alignment horizontal="center" vertical="center"/>
    </xf>
    <xf numFmtId="0" fontId="6" fillId="5" borderId="20" xfId="0" applyFont="1" applyFill="1" applyBorder="1"/>
    <xf numFmtId="0" fontId="6" fillId="5" borderId="20" xfId="0" applyFont="1" applyFill="1" applyBorder="1" applyAlignment="1">
      <alignment horizontal="right"/>
    </xf>
    <xf numFmtId="166" fontId="6" fillId="5" borderId="37" xfId="1" applyNumberFormat="1" applyFont="1" applyFill="1" applyBorder="1" applyAlignment="1">
      <alignment horizontal="right"/>
    </xf>
    <xf numFmtId="0" fontId="8" fillId="5" borderId="42" xfId="0" applyFont="1" applyFill="1" applyBorder="1" applyAlignment="1">
      <alignment horizontal="center" vertical="center"/>
    </xf>
    <xf numFmtId="0" fontId="6" fillId="5" borderId="21" xfId="0" applyFont="1" applyFill="1" applyBorder="1"/>
    <xf numFmtId="0" fontId="6" fillId="5" borderId="21" xfId="0" applyFont="1" applyFill="1" applyBorder="1" applyAlignment="1">
      <alignment horizontal="right"/>
    </xf>
    <xf numFmtId="166" fontId="6" fillId="5" borderId="36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selection activeCell="K1" sqref="A1:K1048576"/>
    </sheetView>
  </sheetViews>
  <sheetFormatPr defaultRowHeight="15" x14ac:dyDescent="0.25"/>
  <cols>
    <col min="1" max="1" width="7.7109375" hidden="1" customWidth="1"/>
    <col min="2" max="2" width="54.140625" bestFit="1" customWidth="1"/>
    <col min="3" max="3" width="10.28515625" hidden="1" customWidth="1"/>
    <col min="4" max="4" width="15.5703125" bestFit="1" customWidth="1"/>
    <col min="5" max="5" width="14.28515625" bestFit="1" customWidth="1"/>
    <col min="6" max="7" width="12.85546875" bestFit="1" customWidth="1"/>
    <col min="8" max="8" width="11.5703125" bestFit="1" customWidth="1"/>
    <col min="9" max="9" width="9" hidden="1" customWidth="1"/>
    <col min="10" max="10" width="10.28515625" hidden="1" customWidth="1"/>
    <col min="11" max="11" width="16.140625" customWidth="1"/>
  </cols>
  <sheetData>
    <row r="1" spans="1:11" s="28" customFormat="1" ht="16.5" thickBot="1" x14ac:dyDescent="0.35">
      <c r="A1" s="49" t="s">
        <v>76</v>
      </c>
      <c r="B1" s="43" t="s">
        <v>74</v>
      </c>
      <c r="C1" s="44" t="s">
        <v>10</v>
      </c>
      <c r="D1" s="44" t="s">
        <v>9</v>
      </c>
      <c r="E1" s="44" t="s">
        <v>6</v>
      </c>
      <c r="F1" s="44" t="s">
        <v>7</v>
      </c>
      <c r="G1" s="44" t="s">
        <v>8</v>
      </c>
      <c r="H1" s="45" t="s">
        <v>81</v>
      </c>
      <c r="I1" s="53" t="s">
        <v>11</v>
      </c>
      <c r="J1" s="45" t="s">
        <v>80</v>
      </c>
    </row>
    <row r="2" spans="1:11" ht="15.75" thickTop="1" x14ac:dyDescent="0.25">
      <c r="A2" s="50">
        <f>I2</f>
        <v>1</v>
      </c>
      <c r="B2" s="46" t="s">
        <v>64</v>
      </c>
      <c r="C2" s="33">
        <v>1</v>
      </c>
      <c r="D2" s="33">
        <v>6</v>
      </c>
      <c r="E2" s="33">
        <v>43</v>
      </c>
      <c r="F2" s="33">
        <v>56</v>
      </c>
      <c r="G2" s="33">
        <v>180</v>
      </c>
      <c r="H2" s="57">
        <v>38.540335650715996</v>
      </c>
      <c r="I2" s="54">
        <v>1</v>
      </c>
      <c r="J2" s="35" t="str">
        <f>IF(D2=6,"Yes","No")</f>
        <v>Yes</v>
      </c>
      <c r="K2" s="2"/>
    </row>
    <row r="3" spans="1:11" x14ac:dyDescent="0.25">
      <c r="A3" s="51">
        <f t="shared" ref="A3:A14" si="0">I3</f>
        <v>2</v>
      </c>
      <c r="B3" s="47" t="s">
        <v>65</v>
      </c>
      <c r="C3" s="37">
        <v>1</v>
      </c>
      <c r="D3" s="37">
        <v>6</v>
      </c>
      <c r="E3" s="37">
        <v>1458</v>
      </c>
      <c r="F3" s="37">
        <v>1459</v>
      </c>
      <c r="G3" s="37">
        <v>5960</v>
      </c>
      <c r="H3" s="58">
        <v>1157.02056484732</v>
      </c>
      <c r="I3" s="55">
        <v>2</v>
      </c>
      <c r="J3" s="39" t="str">
        <f t="shared" ref="J3:J14" si="1">IF(D3=6,"Yes","No")</f>
        <v>Yes</v>
      </c>
      <c r="K3" s="2"/>
    </row>
    <row r="4" spans="1:11" x14ac:dyDescent="0.25">
      <c r="A4" s="51">
        <f t="shared" si="0"/>
        <v>3</v>
      </c>
      <c r="B4" s="47" t="s">
        <v>66</v>
      </c>
      <c r="C4" s="37">
        <v>1</v>
      </c>
      <c r="D4" s="37">
        <v>20</v>
      </c>
      <c r="E4" s="37">
        <v>21</v>
      </c>
      <c r="F4" s="37">
        <v>22</v>
      </c>
      <c r="G4" s="37">
        <v>84</v>
      </c>
      <c r="H4" s="58">
        <v>17.286642765355701</v>
      </c>
      <c r="I4" s="55">
        <v>3</v>
      </c>
      <c r="J4" s="39" t="str">
        <f t="shared" si="1"/>
        <v>No</v>
      </c>
      <c r="K4" s="2"/>
    </row>
    <row r="5" spans="1:11" x14ac:dyDescent="0.25">
      <c r="A5" s="51">
        <f t="shared" si="0"/>
        <v>4</v>
      </c>
      <c r="B5" s="47" t="s">
        <v>67</v>
      </c>
      <c r="C5" s="37">
        <v>1</v>
      </c>
      <c r="D5" s="37">
        <v>50</v>
      </c>
      <c r="E5" s="37">
        <v>101</v>
      </c>
      <c r="F5" s="37">
        <v>271</v>
      </c>
      <c r="G5" s="37">
        <v>414</v>
      </c>
      <c r="H5" s="58">
        <v>112.64768145511201</v>
      </c>
      <c r="I5" s="55">
        <v>4</v>
      </c>
      <c r="J5" s="39" t="str">
        <f t="shared" si="1"/>
        <v>No</v>
      </c>
      <c r="K5" s="2"/>
    </row>
    <row r="6" spans="1:11" ht="15.75" thickBot="1" x14ac:dyDescent="0.3">
      <c r="A6" s="52">
        <f t="shared" si="0"/>
        <v>5</v>
      </c>
      <c r="B6" s="48" t="s">
        <v>68</v>
      </c>
      <c r="C6" s="41">
        <v>1</v>
      </c>
      <c r="D6" s="41">
        <v>6</v>
      </c>
      <c r="E6" s="41">
        <v>55</v>
      </c>
      <c r="F6" s="41">
        <v>57</v>
      </c>
      <c r="G6" s="41">
        <v>224</v>
      </c>
      <c r="H6" s="59">
        <v>45.061728954062403</v>
      </c>
      <c r="I6" s="56">
        <v>5</v>
      </c>
      <c r="J6" s="42" t="str">
        <f t="shared" si="1"/>
        <v>Yes</v>
      </c>
      <c r="K6" s="2"/>
    </row>
    <row r="7" spans="1:11" x14ac:dyDescent="0.25">
      <c r="H7" s="1"/>
      <c r="J7" s="4"/>
      <c r="K7" s="2"/>
    </row>
    <row r="8" spans="1:11" ht="15.75" thickBot="1" x14ac:dyDescent="0.3">
      <c r="H8" s="1"/>
      <c r="J8" s="4"/>
      <c r="K8" s="2"/>
    </row>
    <row r="9" spans="1:11" ht="16.5" thickBot="1" x14ac:dyDescent="0.35">
      <c r="A9" s="49" t="s">
        <v>76</v>
      </c>
      <c r="B9" s="43" t="s">
        <v>74</v>
      </c>
      <c r="C9" s="44" t="s">
        <v>10</v>
      </c>
      <c r="D9" s="44" t="s">
        <v>9</v>
      </c>
      <c r="E9" s="44" t="s">
        <v>6</v>
      </c>
      <c r="F9" s="44" t="s">
        <v>7</v>
      </c>
      <c r="G9" s="44" t="s">
        <v>8</v>
      </c>
      <c r="H9" s="45" t="s">
        <v>81</v>
      </c>
      <c r="I9" s="53" t="s">
        <v>11</v>
      </c>
      <c r="J9" s="45" t="s">
        <v>80</v>
      </c>
      <c r="K9" s="2"/>
    </row>
    <row r="10" spans="1:11" ht="15.75" thickTop="1" x14ac:dyDescent="0.25">
      <c r="A10" s="50">
        <f t="shared" si="0"/>
        <v>6</v>
      </c>
      <c r="B10" s="46" t="s">
        <v>69</v>
      </c>
      <c r="C10" s="33">
        <v>1</v>
      </c>
      <c r="D10" s="33">
        <v>6</v>
      </c>
      <c r="E10" s="33">
        <v>4229</v>
      </c>
      <c r="F10" s="33">
        <v>4230</v>
      </c>
      <c r="G10" s="33">
        <v>17023</v>
      </c>
      <c r="H10" s="57">
        <v>3425.8414888482102</v>
      </c>
      <c r="I10" s="54">
        <v>6</v>
      </c>
      <c r="J10" s="35" t="str">
        <f t="shared" si="1"/>
        <v>Yes</v>
      </c>
      <c r="K10" s="2"/>
    </row>
    <row r="11" spans="1:11" x14ac:dyDescent="0.25">
      <c r="A11" s="51">
        <f t="shared" si="0"/>
        <v>7</v>
      </c>
      <c r="B11" s="47" t="s">
        <v>70</v>
      </c>
      <c r="C11" s="37">
        <v>1</v>
      </c>
      <c r="D11" s="37">
        <v>6</v>
      </c>
      <c r="E11" s="37">
        <v>7</v>
      </c>
      <c r="F11" s="37">
        <v>9</v>
      </c>
      <c r="G11" s="37">
        <v>28</v>
      </c>
      <c r="H11" s="58">
        <v>6.0127584340570097</v>
      </c>
      <c r="I11" s="55">
        <v>7</v>
      </c>
      <c r="J11" s="39" t="str">
        <f t="shared" si="1"/>
        <v>Yes</v>
      </c>
      <c r="K11" s="2"/>
    </row>
    <row r="12" spans="1:11" x14ac:dyDescent="0.25">
      <c r="A12" s="51">
        <f t="shared" si="0"/>
        <v>8</v>
      </c>
      <c r="B12" s="47" t="s">
        <v>71</v>
      </c>
      <c r="C12" s="37">
        <v>1</v>
      </c>
      <c r="D12" s="37">
        <v>6</v>
      </c>
      <c r="E12" s="37">
        <v>55</v>
      </c>
      <c r="F12" s="37">
        <v>57</v>
      </c>
      <c r="G12" s="37">
        <v>224</v>
      </c>
      <c r="H12" s="58">
        <v>56.185286777998797</v>
      </c>
      <c r="I12" s="55">
        <v>8</v>
      </c>
      <c r="J12" s="39" t="str">
        <f t="shared" si="1"/>
        <v>Yes</v>
      </c>
      <c r="K12" s="2"/>
    </row>
    <row r="13" spans="1:11" x14ac:dyDescent="0.25">
      <c r="A13" s="51">
        <f t="shared" si="0"/>
        <v>9</v>
      </c>
      <c r="B13" s="47" t="s">
        <v>72</v>
      </c>
      <c r="C13" s="37">
        <v>1</v>
      </c>
      <c r="D13" s="37">
        <v>6</v>
      </c>
      <c r="E13" s="37">
        <v>41</v>
      </c>
      <c r="F13" s="37">
        <v>43</v>
      </c>
      <c r="G13" s="37">
        <v>170</v>
      </c>
      <c r="H13" s="58">
        <v>52.188654333252103</v>
      </c>
      <c r="I13" s="55">
        <v>9</v>
      </c>
      <c r="J13" s="39" t="str">
        <f t="shared" si="1"/>
        <v>Yes</v>
      </c>
      <c r="K13" s="2"/>
    </row>
    <row r="14" spans="1:11" ht="15.75" thickBot="1" x14ac:dyDescent="0.3">
      <c r="A14" s="52">
        <f t="shared" si="0"/>
        <v>10</v>
      </c>
      <c r="B14" s="48" t="s">
        <v>73</v>
      </c>
      <c r="C14" s="41">
        <v>1</v>
      </c>
      <c r="D14" s="41">
        <v>6</v>
      </c>
      <c r="E14" s="41">
        <v>11</v>
      </c>
      <c r="F14" s="41">
        <v>13</v>
      </c>
      <c r="G14" s="41">
        <v>50</v>
      </c>
      <c r="H14" s="59">
        <v>1238.3390550982799</v>
      </c>
      <c r="I14" s="56">
        <v>10</v>
      </c>
      <c r="J14" s="42" t="str">
        <f t="shared" si="1"/>
        <v>Yes</v>
      </c>
      <c r="K14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J14"/>
    </sheetView>
  </sheetViews>
  <sheetFormatPr defaultColWidth="17.28515625" defaultRowHeight="15" x14ac:dyDescent="0.25"/>
  <sheetData>
    <row r="1" spans="1:10" ht="16.5" thickBot="1" x14ac:dyDescent="0.35">
      <c r="A1" s="49" t="s">
        <v>76</v>
      </c>
      <c r="B1" s="43" t="s">
        <v>74</v>
      </c>
      <c r="C1" s="44" t="s">
        <v>10</v>
      </c>
      <c r="D1" s="44" t="s">
        <v>9</v>
      </c>
      <c r="E1" s="44" t="s">
        <v>6</v>
      </c>
      <c r="F1" s="44" t="s">
        <v>7</v>
      </c>
      <c r="G1" s="44" t="s">
        <v>8</v>
      </c>
      <c r="H1" s="45" t="s">
        <v>82</v>
      </c>
      <c r="I1" s="53" t="s">
        <v>11</v>
      </c>
      <c r="J1" s="45" t="s">
        <v>80</v>
      </c>
    </row>
    <row r="2" spans="1:10" ht="15.75" thickTop="1" x14ac:dyDescent="0.25">
      <c r="A2" s="50">
        <f>I2</f>
        <v>1</v>
      </c>
      <c r="B2" s="46" t="s">
        <v>64</v>
      </c>
      <c r="C2" s="33">
        <v>2</v>
      </c>
      <c r="D2" s="33">
        <v>9</v>
      </c>
      <c r="E2" s="33">
        <v>3343</v>
      </c>
      <c r="F2" s="33">
        <v>4609</v>
      </c>
      <c r="G2" s="33">
        <v>30509</v>
      </c>
      <c r="H2" s="57">
        <v>16.037910051017398</v>
      </c>
      <c r="I2" s="54">
        <v>1</v>
      </c>
      <c r="J2" s="35" t="str">
        <f>IF(D2=9,"Yes","No")</f>
        <v>Yes</v>
      </c>
    </row>
    <row r="3" spans="1:10" x14ac:dyDescent="0.25">
      <c r="A3" s="51">
        <f t="shared" ref="A3:A14" si="0">I3</f>
        <v>2</v>
      </c>
      <c r="B3" s="47" t="s">
        <v>65</v>
      </c>
      <c r="C3" s="38" t="s">
        <v>75</v>
      </c>
      <c r="D3" s="38" t="s">
        <v>75</v>
      </c>
      <c r="E3" s="38" t="s">
        <v>75</v>
      </c>
      <c r="F3" s="38" t="s">
        <v>75</v>
      </c>
      <c r="G3" s="38" t="s">
        <v>75</v>
      </c>
      <c r="H3" s="60" t="s">
        <v>75</v>
      </c>
      <c r="I3" s="55">
        <v>2</v>
      </c>
      <c r="J3" s="39" t="str">
        <f t="shared" ref="J3:J6" si="1">IF(D3=9,"Yes","No")</f>
        <v>No</v>
      </c>
    </row>
    <row r="4" spans="1:10" x14ac:dyDescent="0.25">
      <c r="A4" s="51">
        <f t="shared" si="0"/>
        <v>3</v>
      </c>
      <c r="B4" s="47" t="s">
        <v>66</v>
      </c>
      <c r="C4" s="37">
        <v>2</v>
      </c>
      <c r="D4" s="37">
        <v>619</v>
      </c>
      <c r="E4" s="37">
        <v>624</v>
      </c>
      <c r="F4" s="37">
        <v>625</v>
      </c>
      <c r="G4" s="37">
        <v>5602</v>
      </c>
      <c r="H4" s="58">
        <v>4.00895650160634</v>
      </c>
      <c r="I4" s="55">
        <v>3</v>
      </c>
      <c r="J4" s="39" t="str">
        <f t="shared" si="1"/>
        <v>No</v>
      </c>
    </row>
    <row r="5" spans="1:10" x14ac:dyDescent="0.25">
      <c r="A5" s="51">
        <f t="shared" si="0"/>
        <v>4</v>
      </c>
      <c r="B5" s="47" t="s">
        <v>67</v>
      </c>
      <c r="C5" s="37">
        <v>2</v>
      </c>
      <c r="D5" s="37">
        <v>50</v>
      </c>
      <c r="E5" s="37">
        <v>222719</v>
      </c>
      <c r="F5" s="37">
        <v>2053741</v>
      </c>
      <c r="G5" s="37">
        <v>2054119</v>
      </c>
      <c r="H5" s="58">
        <v>1790.6669519247901</v>
      </c>
      <c r="I5" s="55">
        <v>4</v>
      </c>
      <c r="J5" s="39" t="str">
        <f t="shared" si="1"/>
        <v>No</v>
      </c>
    </row>
    <row r="6" spans="1:10" ht="15.75" thickBot="1" x14ac:dyDescent="0.3">
      <c r="A6" s="52">
        <f t="shared" si="0"/>
        <v>5</v>
      </c>
      <c r="B6" s="48" t="s">
        <v>68</v>
      </c>
      <c r="C6" s="41">
        <v>2</v>
      </c>
      <c r="D6" s="41">
        <v>9</v>
      </c>
      <c r="E6" s="41">
        <v>4780</v>
      </c>
      <c r="F6" s="41">
        <v>4782</v>
      </c>
      <c r="G6" s="41">
        <v>43381</v>
      </c>
      <c r="H6" s="59">
        <v>14.550982269018601</v>
      </c>
      <c r="I6" s="56">
        <v>5</v>
      </c>
      <c r="J6" s="42" t="str">
        <f t="shared" si="1"/>
        <v>Yes</v>
      </c>
    </row>
    <row r="7" spans="1:10" x14ac:dyDescent="0.25">
      <c r="H7" s="1"/>
      <c r="J7" s="4"/>
    </row>
    <row r="8" spans="1:10" ht="15.75" thickBot="1" x14ac:dyDescent="0.3">
      <c r="H8" s="1"/>
      <c r="J8" s="4"/>
    </row>
    <row r="9" spans="1:10" ht="16.5" thickBot="1" x14ac:dyDescent="0.35">
      <c r="A9" s="49" t="s">
        <v>76</v>
      </c>
      <c r="B9" s="43" t="s">
        <v>74</v>
      </c>
      <c r="C9" s="44" t="s">
        <v>10</v>
      </c>
      <c r="D9" s="44" t="s">
        <v>9</v>
      </c>
      <c r="E9" s="44" t="s">
        <v>6</v>
      </c>
      <c r="F9" s="44" t="s">
        <v>7</v>
      </c>
      <c r="G9" s="44" t="s">
        <v>8</v>
      </c>
      <c r="H9" s="45" t="s">
        <v>81</v>
      </c>
      <c r="I9" s="53" t="s">
        <v>11</v>
      </c>
      <c r="J9" s="45" t="s">
        <v>80</v>
      </c>
    </row>
    <row r="10" spans="1:10" ht="15.75" thickTop="1" x14ac:dyDescent="0.25">
      <c r="A10" s="50">
        <f t="shared" si="0"/>
        <v>6</v>
      </c>
      <c r="B10" s="46" t="s">
        <v>69</v>
      </c>
      <c r="C10" s="34" t="s">
        <v>75</v>
      </c>
      <c r="D10" s="34" t="s">
        <v>75</v>
      </c>
      <c r="E10" s="34" t="s">
        <v>75</v>
      </c>
      <c r="F10" s="34" t="s">
        <v>75</v>
      </c>
      <c r="G10" s="34" t="s">
        <v>75</v>
      </c>
      <c r="H10" s="61" t="s">
        <v>75</v>
      </c>
      <c r="I10" s="54">
        <v>6</v>
      </c>
      <c r="J10" s="35" t="str">
        <f t="shared" ref="J10:J14" si="2">IF(D10=9,"Yes","No")</f>
        <v>No</v>
      </c>
    </row>
    <row r="11" spans="1:10" x14ac:dyDescent="0.25">
      <c r="A11" s="51">
        <f t="shared" si="0"/>
        <v>7</v>
      </c>
      <c r="B11" s="47" t="s">
        <v>70</v>
      </c>
      <c r="C11" s="37">
        <v>2</v>
      </c>
      <c r="D11" s="37">
        <v>17</v>
      </c>
      <c r="E11" s="37">
        <v>598</v>
      </c>
      <c r="F11" s="37">
        <v>600</v>
      </c>
      <c r="G11" s="37">
        <v>5382</v>
      </c>
      <c r="H11" s="58">
        <v>1.7893173999309899</v>
      </c>
      <c r="I11" s="55">
        <v>7</v>
      </c>
      <c r="J11" s="39" t="str">
        <f t="shared" si="2"/>
        <v>No</v>
      </c>
    </row>
    <row r="12" spans="1:10" x14ac:dyDescent="0.25">
      <c r="A12" s="51">
        <f t="shared" si="0"/>
        <v>8</v>
      </c>
      <c r="B12" s="47" t="s">
        <v>71</v>
      </c>
      <c r="C12" s="37">
        <v>2</v>
      </c>
      <c r="D12" s="37">
        <v>9</v>
      </c>
      <c r="E12" s="37">
        <v>4780</v>
      </c>
      <c r="F12" s="37">
        <v>4782</v>
      </c>
      <c r="G12" s="37">
        <v>43381</v>
      </c>
      <c r="H12" s="58">
        <v>15.494657824570099</v>
      </c>
      <c r="I12" s="55">
        <v>8</v>
      </c>
      <c r="J12" s="39" t="str">
        <f t="shared" si="2"/>
        <v>Yes</v>
      </c>
    </row>
    <row r="13" spans="1:10" x14ac:dyDescent="0.25">
      <c r="A13" s="51">
        <f t="shared" si="0"/>
        <v>9</v>
      </c>
      <c r="B13" s="47" t="s">
        <v>72</v>
      </c>
      <c r="C13" s="37">
        <v>2</v>
      </c>
      <c r="D13" s="37">
        <v>9</v>
      </c>
      <c r="E13" s="37">
        <v>1450</v>
      </c>
      <c r="F13" s="37">
        <v>1452</v>
      </c>
      <c r="G13" s="37">
        <v>13303</v>
      </c>
      <c r="H13" s="58">
        <v>5.8776146020769797</v>
      </c>
      <c r="I13" s="55">
        <v>9</v>
      </c>
      <c r="J13" s="39" t="str">
        <f t="shared" si="2"/>
        <v>Yes</v>
      </c>
    </row>
    <row r="14" spans="1:10" ht="15.75" thickBot="1" x14ac:dyDescent="0.3">
      <c r="A14" s="52">
        <f t="shared" si="0"/>
        <v>10</v>
      </c>
      <c r="B14" s="48" t="s">
        <v>73</v>
      </c>
      <c r="C14" s="41">
        <v>2</v>
      </c>
      <c r="D14" s="41">
        <v>9</v>
      </c>
      <c r="E14" s="41">
        <v>86</v>
      </c>
      <c r="F14" s="41">
        <v>88</v>
      </c>
      <c r="G14" s="41">
        <v>841</v>
      </c>
      <c r="H14" s="59">
        <v>247.05788536486901</v>
      </c>
      <c r="I14" s="56">
        <v>10</v>
      </c>
      <c r="J14" s="42" t="str">
        <f t="shared" si="2"/>
        <v>Yes</v>
      </c>
    </row>
    <row r="24" spans="2:9" x14ac:dyDescent="0.25">
      <c r="C24" t="s">
        <v>10</v>
      </c>
      <c r="D24" t="s">
        <v>9</v>
      </c>
      <c r="E24" t="s">
        <v>6</v>
      </c>
      <c r="F24" t="s">
        <v>7</v>
      </c>
      <c r="G24" t="s">
        <v>8</v>
      </c>
      <c r="H24" t="s">
        <v>83</v>
      </c>
      <c r="I24" t="s">
        <v>11</v>
      </c>
    </row>
    <row r="25" spans="2:9" x14ac:dyDescent="0.25">
      <c r="B25" s="46" t="s">
        <v>64</v>
      </c>
      <c r="C25">
        <v>2</v>
      </c>
      <c r="D25">
        <v>9</v>
      </c>
      <c r="E25">
        <v>3343</v>
      </c>
      <c r="F25">
        <v>4609</v>
      </c>
      <c r="G25">
        <v>30509</v>
      </c>
      <c r="H25" s="1">
        <v>16.037910051017398</v>
      </c>
      <c r="I25">
        <v>1</v>
      </c>
    </row>
    <row r="26" spans="2:9" x14ac:dyDescent="0.25">
      <c r="B26" s="47" t="s">
        <v>65</v>
      </c>
      <c r="H26" s="1"/>
      <c r="I26">
        <v>2</v>
      </c>
    </row>
    <row r="27" spans="2:9" x14ac:dyDescent="0.25">
      <c r="B27" s="47" t="s">
        <v>66</v>
      </c>
      <c r="C27">
        <v>2</v>
      </c>
      <c r="D27">
        <v>619</v>
      </c>
      <c r="E27">
        <v>624</v>
      </c>
      <c r="F27">
        <v>625</v>
      </c>
      <c r="G27">
        <v>5602</v>
      </c>
      <c r="H27" s="1">
        <v>4.00895650160634</v>
      </c>
      <c r="I27">
        <v>3</v>
      </c>
    </row>
    <row r="28" spans="2:9" x14ac:dyDescent="0.25">
      <c r="B28" s="47" t="s">
        <v>67</v>
      </c>
      <c r="C28">
        <v>2</v>
      </c>
      <c r="D28">
        <v>50</v>
      </c>
      <c r="E28">
        <v>222719</v>
      </c>
      <c r="F28">
        <v>2053741</v>
      </c>
      <c r="G28">
        <v>2054119</v>
      </c>
      <c r="H28" s="1">
        <v>1790.6669519247901</v>
      </c>
      <c r="I28">
        <v>4</v>
      </c>
    </row>
    <row r="29" spans="2:9" ht="15.75" thickBot="1" x14ac:dyDescent="0.3">
      <c r="B29" s="48" t="s">
        <v>68</v>
      </c>
      <c r="C29">
        <v>2</v>
      </c>
      <c r="D29">
        <v>9</v>
      </c>
      <c r="E29">
        <v>4780</v>
      </c>
      <c r="F29">
        <v>4782</v>
      </c>
      <c r="G29">
        <v>43381</v>
      </c>
      <c r="H29" s="1">
        <v>14.550982269018601</v>
      </c>
      <c r="I29">
        <v>5</v>
      </c>
    </row>
    <row r="30" spans="2:9" x14ac:dyDescent="0.25">
      <c r="B30" t="s">
        <v>69</v>
      </c>
      <c r="H30" s="1"/>
      <c r="I30">
        <v>6</v>
      </c>
    </row>
    <row r="31" spans="2:9" x14ac:dyDescent="0.25">
      <c r="B31" t="s">
        <v>70</v>
      </c>
      <c r="C31">
        <v>2</v>
      </c>
      <c r="D31">
        <v>17</v>
      </c>
      <c r="E31">
        <v>598</v>
      </c>
      <c r="F31">
        <v>600</v>
      </c>
      <c r="G31">
        <v>5382</v>
      </c>
      <c r="H31" s="1">
        <v>1.7893173999309899</v>
      </c>
      <c r="I31">
        <v>7</v>
      </c>
    </row>
    <row r="32" spans="2:9" x14ac:dyDescent="0.25">
      <c r="B32" t="s">
        <v>71</v>
      </c>
      <c r="C32">
        <v>2</v>
      </c>
      <c r="D32">
        <v>9</v>
      </c>
      <c r="E32">
        <v>4780</v>
      </c>
      <c r="F32">
        <v>4782</v>
      </c>
      <c r="G32">
        <v>43381</v>
      </c>
      <c r="H32" s="1">
        <v>15.494657824570099</v>
      </c>
      <c r="I32">
        <v>8</v>
      </c>
    </row>
    <row r="33" spans="2:9" x14ac:dyDescent="0.25">
      <c r="B33" t="s">
        <v>72</v>
      </c>
      <c r="C33">
        <v>2</v>
      </c>
      <c r="D33">
        <v>9</v>
      </c>
      <c r="E33">
        <v>1450</v>
      </c>
      <c r="F33">
        <v>1452</v>
      </c>
      <c r="G33">
        <v>13303</v>
      </c>
      <c r="H33" s="1">
        <v>5.8776146020769797</v>
      </c>
      <c r="I33">
        <v>9</v>
      </c>
    </row>
    <row r="34" spans="2:9" x14ac:dyDescent="0.25">
      <c r="B34" t="s">
        <v>73</v>
      </c>
      <c r="C34">
        <v>2</v>
      </c>
      <c r="D34">
        <v>9</v>
      </c>
      <c r="E34">
        <v>86</v>
      </c>
      <c r="F34">
        <v>88</v>
      </c>
      <c r="G34">
        <v>841</v>
      </c>
      <c r="H34" s="1">
        <v>247.05788536486901</v>
      </c>
      <c r="I3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J14"/>
    </sheetView>
  </sheetViews>
  <sheetFormatPr defaultRowHeight="15" x14ac:dyDescent="0.25"/>
  <cols>
    <col min="1" max="1" width="20.85546875" customWidth="1"/>
    <col min="2" max="2" width="54.140625" bestFit="1" customWidth="1"/>
    <col min="3" max="3" width="16.42578125" hidden="1" customWidth="1"/>
    <col min="8" max="8" width="11.5703125" bestFit="1" customWidth="1"/>
  </cols>
  <sheetData>
    <row r="1" spans="1:10" ht="16.5" thickBot="1" x14ac:dyDescent="0.35">
      <c r="A1" s="49" t="s">
        <v>76</v>
      </c>
      <c r="B1" s="43" t="s">
        <v>74</v>
      </c>
      <c r="C1" s="44" t="s">
        <v>10</v>
      </c>
      <c r="D1" s="44" t="s">
        <v>9</v>
      </c>
      <c r="E1" s="44" t="s">
        <v>6</v>
      </c>
      <c r="F1" s="44" t="s">
        <v>7</v>
      </c>
      <c r="G1" s="44" t="s">
        <v>8</v>
      </c>
      <c r="H1" s="45" t="s">
        <v>82</v>
      </c>
      <c r="I1" s="53" t="s">
        <v>11</v>
      </c>
      <c r="J1" s="45" t="s">
        <v>80</v>
      </c>
    </row>
    <row r="2" spans="1:10" ht="15.75" thickTop="1" x14ac:dyDescent="0.25">
      <c r="A2" s="50">
        <f>I2</f>
        <v>1</v>
      </c>
      <c r="B2" s="46" t="s">
        <v>64</v>
      </c>
      <c r="C2" s="33">
        <v>3</v>
      </c>
      <c r="D2" s="33">
        <v>12</v>
      </c>
      <c r="E2" s="33">
        <v>14663</v>
      </c>
      <c r="F2" s="33">
        <v>18098</v>
      </c>
      <c r="G2" s="33">
        <v>129631</v>
      </c>
      <c r="H2" s="57">
        <v>116.940928927257</v>
      </c>
      <c r="I2" s="54">
        <v>1</v>
      </c>
      <c r="J2" s="35" t="str">
        <f>IF(D2=12,"Yes","No")</f>
        <v>Yes</v>
      </c>
    </row>
    <row r="3" spans="1:10" x14ac:dyDescent="0.25">
      <c r="A3" s="51">
        <f t="shared" ref="A3:A14" si="0">I3</f>
        <v>2</v>
      </c>
      <c r="B3" s="47" t="s">
        <v>65</v>
      </c>
      <c r="C3" s="38" t="s">
        <v>75</v>
      </c>
      <c r="D3" s="38" t="s">
        <v>75</v>
      </c>
      <c r="E3" s="38" t="s">
        <v>75</v>
      </c>
      <c r="F3" s="38" t="s">
        <v>75</v>
      </c>
      <c r="G3" s="38" t="s">
        <v>75</v>
      </c>
      <c r="H3" s="60" t="s">
        <v>75</v>
      </c>
      <c r="I3" s="55">
        <v>2</v>
      </c>
      <c r="J3" s="39" t="str">
        <f t="shared" ref="J3:J6" si="1">IF(D3=12,"Yes","No")</f>
        <v>No</v>
      </c>
    </row>
    <row r="4" spans="1:10" x14ac:dyDescent="0.25">
      <c r="A4" s="51">
        <f t="shared" si="0"/>
        <v>3</v>
      </c>
      <c r="B4" s="47" t="s">
        <v>66</v>
      </c>
      <c r="C4" s="37">
        <v>3</v>
      </c>
      <c r="D4" s="37">
        <v>392</v>
      </c>
      <c r="E4" s="37">
        <v>408</v>
      </c>
      <c r="F4" s="37">
        <v>409</v>
      </c>
      <c r="G4" s="37">
        <v>3364</v>
      </c>
      <c r="H4" s="58">
        <v>2.03906647842649</v>
      </c>
      <c r="I4" s="55">
        <v>3</v>
      </c>
      <c r="J4" s="39" t="str">
        <f t="shared" si="1"/>
        <v>No</v>
      </c>
    </row>
    <row r="5" spans="1:10" x14ac:dyDescent="0.25">
      <c r="A5" s="51">
        <f t="shared" si="0"/>
        <v>4</v>
      </c>
      <c r="B5" s="47" t="s">
        <v>67</v>
      </c>
      <c r="C5" s="38" t="s">
        <v>75</v>
      </c>
      <c r="D5" s="38" t="s">
        <v>75</v>
      </c>
      <c r="E5" s="38" t="s">
        <v>75</v>
      </c>
      <c r="F5" s="38" t="s">
        <v>75</v>
      </c>
      <c r="G5" s="38" t="s">
        <v>75</v>
      </c>
      <c r="H5" s="60" t="s">
        <v>75</v>
      </c>
      <c r="I5" s="55">
        <v>4</v>
      </c>
      <c r="J5" s="39" t="str">
        <f t="shared" si="1"/>
        <v>No</v>
      </c>
    </row>
    <row r="6" spans="1:10" ht="15.75" thickBot="1" x14ac:dyDescent="0.3">
      <c r="A6" s="52">
        <f t="shared" si="0"/>
        <v>5</v>
      </c>
      <c r="B6" s="48" t="s">
        <v>68</v>
      </c>
      <c r="C6" s="41">
        <v>3</v>
      </c>
      <c r="D6" s="41">
        <v>12</v>
      </c>
      <c r="E6" s="41">
        <v>17882</v>
      </c>
      <c r="F6" s="41">
        <v>17884</v>
      </c>
      <c r="G6" s="41">
        <v>156769</v>
      </c>
      <c r="H6" s="59">
        <v>62.174535414117798</v>
      </c>
      <c r="I6" s="56">
        <v>5</v>
      </c>
      <c r="J6" s="42" t="str">
        <f t="shared" si="1"/>
        <v>Yes</v>
      </c>
    </row>
    <row r="7" spans="1:10" x14ac:dyDescent="0.25">
      <c r="H7" s="1"/>
      <c r="J7" s="4"/>
    </row>
    <row r="8" spans="1:10" ht="15.75" thickBot="1" x14ac:dyDescent="0.3">
      <c r="H8" s="1"/>
      <c r="J8" s="4"/>
    </row>
    <row r="9" spans="1:10" ht="16.5" thickBot="1" x14ac:dyDescent="0.35">
      <c r="A9" s="49" t="s">
        <v>76</v>
      </c>
      <c r="B9" s="43" t="s">
        <v>74</v>
      </c>
      <c r="C9" s="44" t="s">
        <v>10</v>
      </c>
      <c r="D9" s="44" t="s">
        <v>9</v>
      </c>
      <c r="E9" s="44" t="s">
        <v>6</v>
      </c>
      <c r="F9" s="44" t="s">
        <v>7</v>
      </c>
      <c r="G9" s="44" t="s">
        <v>8</v>
      </c>
      <c r="H9" s="45" t="s">
        <v>81</v>
      </c>
      <c r="I9" s="53" t="s">
        <v>11</v>
      </c>
      <c r="J9" s="45" t="s">
        <v>80</v>
      </c>
    </row>
    <row r="10" spans="1:10" ht="15.75" thickTop="1" x14ac:dyDescent="0.25">
      <c r="A10" s="50">
        <f t="shared" si="0"/>
        <v>6</v>
      </c>
      <c r="B10" s="46" t="s">
        <v>69</v>
      </c>
      <c r="C10" s="34" t="s">
        <v>75</v>
      </c>
      <c r="D10" s="34" t="s">
        <v>75</v>
      </c>
      <c r="E10" s="34" t="s">
        <v>75</v>
      </c>
      <c r="F10" s="34" t="s">
        <v>75</v>
      </c>
      <c r="G10" s="34" t="s">
        <v>75</v>
      </c>
      <c r="H10" s="61" t="s">
        <v>75</v>
      </c>
      <c r="I10" s="54">
        <v>6</v>
      </c>
      <c r="J10" s="35" t="str">
        <f t="shared" ref="J10:J14" si="2">IF(D10=12,"Yes","No")</f>
        <v>No</v>
      </c>
    </row>
    <row r="11" spans="1:10" x14ac:dyDescent="0.25">
      <c r="A11" s="51">
        <f t="shared" si="0"/>
        <v>7</v>
      </c>
      <c r="B11" s="47" t="s">
        <v>70</v>
      </c>
      <c r="C11" s="37">
        <v>3</v>
      </c>
      <c r="D11" s="37">
        <v>26</v>
      </c>
      <c r="E11" s="37">
        <v>4498</v>
      </c>
      <c r="F11" s="37">
        <v>4500</v>
      </c>
      <c r="G11" s="37">
        <v>39970</v>
      </c>
      <c r="H11" s="58">
        <v>15.913040945257899</v>
      </c>
      <c r="I11" s="55">
        <v>7</v>
      </c>
      <c r="J11" s="39" t="str">
        <f t="shared" si="2"/>
        <v>No</v>
      </c>
    </row>
    <row r="12" spans="1:10" x14ac:dyDescent="0.25">
      <c r="A12" s="51">
        <f t="shared" si="0"/>
        <v>8</v>
      </c>
      <c r="B12" s="47" t="s">
        <v>71</v>
      </c>
      <c r="C12" s="37">
        <v>3</v>
      </c>
      <c r="D12" s="37">
        <v>12</v>
      </c>
      <c r="E12" s="37">
        <v>17882</v>
      </c>
      <c r="F12" s="37">
        <v>17884</v>
      </c>
      <c r="G12" s="37">
        <v>156769</v>
      </c>
      <c r="H12" s="58">
        <v>86.106715519762901</v>
      </c>
      <c r="I12" s="55">
        <v>8</v>
      </c>
      <c r="J12" s="39" t="str">
        <f t="shared" si="2"/>
        <v>Yes</v>
      </c>
    </row>
    <row r="13" spans="1:10" x14ac:dyDescent="0.25">
      <c r="A13" s="51">
        <f t="shared" si="0"/>
        <v>9</v>
      </c>
      <c r="B13" s="47" t="s">
        <v>72</v>
      </c>
      <c r="C13" s="37">
        <v>3</v>
      </c>
      <c r="D13" s="37">
        <v>12</v>
      </c>
      <c r="E13" s="37">
        <v>5034</v>
      </c>
      <c r="F13" s="37">
        <v>5036</v>
      </c>
      <c r="G13" s="37">
        <v>44886</v>
      </c>
      <c r="H13" s="58">
        <v>25.572793498167201</v>
      </c>
      <c r="I13" s="55">
        <v>9</v>
      </c>
      <c r="J13" s="39" t="str">
        <f t="shared" si="2"/>
        <v>Yes</v>
      </c>
    </row>
    <row r="14" spans="1:10" ht="15.75" thickBot="1" x14ac:dyDescent="0.3">
      <c r="A14" s="52">
        <f t="shared" si="0"/>
        <v>10</v>
      </c>
      <c r="B14" s="48" t="s">
        <v>73</v>
      </c>
      <c r="C14" s="41">
        <v>3</v>
      </c>
      <c r="D14" s="41">
        <v>12</v>
      </c>
      <c r="E14" s="41">
        <v>314</v>
      </c>
      <c r="F14" s="41">
        <v>316</v>
      </c>
      <c r="G14" s="41">
        <v>2894</v>
      </c>
      <c r="H14" s="59">
        <v>1598.18535348915</v>
      </c>
      <c r="I14" s="56">
        <v>10</v>
      </c>
      <c r="J14" s="42" t="str">
        <f t="shared" si="2"/>
        <v>Yes</v>
      </c>
    </row>
    <row r="27" spans="1:8" x14ac:dyDescent="0.25">
      <c r="B27" t="s">
        <v>10</v>
      </c>
      <c r="C27" t="s">
        <v>9</v>
      </c>
      <c r="D27" t="s">
        <v>6</v>
      </c>
      <c r="E27" t="s">
        <v>7</v>
      </c>
      <c r="F27" t="s">
        <v>8</v>
      </c>
      <c r="G27" t="s">
        <v>12</v>
      </c>
      <c r="H27" t="s">
        <v>11</v>
      </c>
    </row>
    <row r="28" spans="1:8" x14ac:dyDescent="0.25">
      <c r="A28" t="s">
        <v>13</v>
      </c>
      <c r="B28">
        <v>3</v>
      </c>
      <c r="C28">
        <v>12</v>
      </c>
      <c r="D28">
        <v>14663</v>
      </c>
      <c r="E28">
        <v>18098</v>
      </c>
      <c r="F28">
        <v>129631</v>
      </c>
      <c r="G28" s="3">
        <v>116.940928927257</v>
      </c>
      <c r="H28">
        <v>1</v>
      </c>
    </row>
    <row r="29" spans="1:8" x14ac:dyDescent="0.25">
      <c r="G29" s="3"/>
    </row>
    <row r="30" spans="1:8" x14ac:dyDescent="0.25">
      <c r="A30" t="s">
        <v>22</v>
      </c>
      <c r="B30">
        <v>3</v>
      </c>
      <c r="C30">
        <v>392</v>
      </c>
      <c r="D30">
        <v>408</v>
      </c>
      <c r="E30">
        <v>409</v>
      </c>
      <c r="F30">
        <v>3364</v>
      </c>
      <c r="G30" s="3">
        <v>2.03906647842649</v>
      </c>
      <c r="H30">
        <v>3</v>
      </c>
    </row>
    <row r="31" spans="1:8" x14ac:dyDescent="0.25">
      <c r="G31" s="3"/>
    </row>
    <row r="32" spans="1:8" x14ac:dyDescent="0.25">
      <c r="A32" t="s">
        <v>23</v>
      </c>
      <c r="B32">
        <v>3</v>
      </c>
      <c r="C32">
        <v>12</v>
      </c>
      <c r="D32">
        <v>17882</v>
      </c>
      <c r="E32">
        <v>17884</v>
      </c>
      <c r="F32">
        <v>156769</v>
      </c>
      <c r="G32" s="3">
        <v>62.174535414117798</v>
      </c>
      <c r="H32">
        <v>5</v>
      </c>
    </row>
    <row r="33" spans="1:10" x14ac:dyDescent="0.25">
      <c r="G33" s="3"/>
    </row>
    <row r="34" spans="1:10" x14ac:dyDescent="0.25">
      <c r="A34" t="s">
        <v>24</v>
      </c>
      <c r="B34">
        <v>3</v>
      </c>
      <c r="C34">
        <v>26</v>
      </c>
      <c r="D34">
        <v>4498</v>
      </c>
      <c r="E34">
        <v>4500</v>
      </c>
      <c r="F34">
        <v>39970</v>
      </c>
      <c r="G34" s="3">
        <v>15.913040945257899</v>
      </c>
      <c r="H34">
        <v>7</v>
      </c>
    </row>
    <row r="35" spans="1:10" x14ac:dyDescent="0.25">
      <c r="A35" t="s">
        <v>25</v>
      </c>
      <c r="B35">
        <v>3</v>
      </c>
      <c r="C35">
        <v>12</v>
      </c>
      <c r="D35">
        <v>17882</v>
      </c>
      <c r="E35">
        <v>17884</v>
      </c>
      <c r="F35">
        <v>156769</v>
      </c>
      <c r="G35" s="3">
        <v>86.106715519762901</v>
      </c>
      <c r="H35">
        <v>8</v>
      </c>
    </row>
    <row r="36" spans="1:10" x14ac:dyDescent="0.25">
      <c r="A36" t="s">
        <v>26</v>
      </c>
      <c r="B36">
        <v>3</v>
      </c>
      <c r="C36">
        <v>12</v>
      </c>
      <c r="D36">
        <v>5034</v>
      </c>
      <c r="E36">
        <v>5036</v>
      </c>
      <c r="F36">
        <v>44886</v>
      </c>
      <c r="G36" s="3">
        <v>25.572793498167201</v>
      </c>
      <c r="H36">
        <v>9</v>
      </c>
    </row>
    <row r="37" spans="1:10" x14ac:dyDescent="0.25">
      <c r="A37" t="s">
        <v>27</v>
      </c>
      <c r="B37">
        <v>3</v>
      </c>
      <c r="C37">
        <v>12</v>
      </c>
      <c r="D37">
        <v>314</v>
      </c>
      <c r="E37">
        <v>316</v>
      </c>
      <c r="F37">
        <v>2894</v>
      </c>
      <c r="G37" s="3">
        <v>1598.18535348915</v>
      </c>
      <c r="H37">
        <v>10</v>
      </c>
      <c r="J37">
        <f>G37/60</f>
        <v>26.6364225581525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32" sqref="B32"/>
    </sheetView>
  </sheetViews>
  <sheetFormatPr defaultColWidth="20.7109375" defaultRowHeight="15" x14ac:dyDescent="0.25"/>
  <cols>
    <col min="2" max="4" width="26.28515625" bestFit="1" customWidth="1"/>
  </cols>
  <sheetData>
    <row r="1" spans="2:4" ht="15.75" thickBot="1" x14ac:dyDescent="0.3"/>
    <row r="2" spans="2:4" ht="16.5" thickBot="1" x14ac:dyDescent="0.35">
      <c r="B2" s="19" t="s">
        <v>34</v>
      </c>
      <c r="C2" s="20"/>
      <c r="D2" s="21"/>
    </row>
    <row r="3" spans="2:4" ht="16.5" thickTop="1" x14ac:dyDescent="0.3">
      <c r="B3" s="22" t="s">
        <v>31</v>
      </c>
      <c r="C3" s="23" t="s">
        <v>32</v>
      </c>
      <c r="D3" s="24" t="s">
        <v>33</v>
      </c>
    </row>
    <row r="4" spans="2:4" ht="16.5" thickBot="1" x14ac:dyDescent="0.35">
      <c r="B4" s="25">
        <v>6</v>
      </c>
      <c r="C4" s="26">
        <v>9</v>
      </c>
      <c r="D4" s="27">
        <v>12</v>
      </c>
    </row>
    <row r="5" spans="2:4" x14ac:dyDescent="0.25">
      <c r="B5" s="5" t="s">
        <v>0</v>
      </c>
      <c r="C5" s="6" t="s">
        <v>0</v>
      </c>
      <c r="D5" s="7" t="s">
        <v>0</v>
      </c>
    </row>
    <row r="6" spans="2:4" x14ac:dyDescent="0.25">
      <c r="B6" s="8" t="s">
        <v>1</v>
      </c>
      <c r="C6" s="9" t="s">
        <v>1</v>
      </c>
      <c r="D6" s="10" t="s">
        <v>1</v>
      </c>
    </row>
    <row r="7" spans="2:4" x14ac:dyDescent="0.25">
      <c r="B7" s="8" t="s">
        <v>4</v>
      </c>
      <c r="C7" s="9" t="s">
        <v>28</v>
      </c>
      <c r="D7" s="10" t="s">
        <v>16</v>
      </c>
    </row>
    <row r="8" spans="2:4" x14ac:dyDescent="0.25">
      <c r="B8" s="8" t="s">
        <v>2</v>
      </c>
      <c r="C8" s="9" t="s">
        <v>4</v>
      </c>
      <c r="D8" s="10" t="s">
        <v>17</v>
      </c>
    </row>
    <row r="9" spans="2:4" x14ac:dyDescent="0.25">
      <c r="B9" s="8" t="s">
        <v>5</v>
      </c>
      <c r="C9" s="9" t="s">
        <v>2</v>
      </c>
      <c r="D9" s="10" t="s">
        <v>14</v>
      </c>
    </row>
    <row r="10" spans="2:4" x14ac:dyDescent="0.25">
      <c r="B10" s="8" t="s">
        <v>3</v>
      </c>
      <c r="C10" s="9" t="s">
        <v>29</v>
      </c>
      <c r="D10" s="10" t="s">
        <v>15</v>
      </c>
    </row>
    <row r="11" spans="2:4" x14ac:dyDescent="0.25">
      <c r="B11" s="8"/>
      <c r="C11" s="9" t="s">
        <v>5</v>
      </c>
      <c r="D11" s="10" t="s">
        <v>20</v>
      </c>
    </row>
    <row r="12" spans="2:4" x14ac:dyDescent="0.25">
      <c r="B12" s="8"/>
      <c r="C12" s="9" t="s">
        <v>3</v>
      </c>
      <c r="D12" s="10" t="s">
        <v>18</v>
      </c>
    </row>
    <row r="13" spans="2:4" x14ac:dyDescent="0.25">
      <c r="B13" s="8"/>
      <c r="C13" s="9" t="s">
        <v>30</v>
      </c>
      <c r="D13" s="10" t="s">
        <v>5</v>
      </c>
    </row>
    <row r="14" spans="2:4" x14ac:dyDescent="0.25">
      <c r="B14" s="8"/>
      <c r="C14" s="9"/>
      <c r="D14" s="10" t="s">
        <v>3</v>
      </c>
    </row>
    <row r="15" spans="2:4" x14ac:dyDescent="0.25">
      <c r="B15" s="8"/>
      <c r="C15" s="9"/>
      <c r="D15" s="10" t="s">
        <v>19</v>
      </c>
    </row>
    <row r="16" spans="2:4" x14ac:dyDescent="0.25">
      <c r="B16" s="8"/>
      <c r="C16" s="9"/>
      <c r="D16" s="10" t="s">
        <v>21</v>
      </c>
    </row>
    <row r="17" spans="2:4" ht="15.75" thickBot="1" x14ac:dyDescent="0.3">
      <c r="B17" s="11"/>
      <c r="C17" s="12"/>
      <c r="D17" s="13"/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7"/>
  <sheetViews>
    <sheetView workbookViewId="0">
      <selection activeCell="B27" sqref="B27"/>
    </sheetView>
  </sheetViews>
  <sheetFormatPr defaultRowHeight="15" x14ac:dyDescent="0.25"/>
  <cols>
    <col min="1" max="1" width="9.140625" style="18"/>
    <col min="2" max="5" width="94.42578125" style="18" customWidth="1"/>
    <col min="6" max="16384" width="9.140625" style="18"/>
  </cols>
  <sheetData>
    <row r="7" spans="2:5" ht="15.75" thickBot="1" x14ac:dyDescent="0.3"/>
    <row r="8" spans="2:5" ht="16.5" thickBot="1" x14ac:dyDescent="0.3">
      <c r="B8" s="17" t="s">
        <v>51</v>
      </c>
      <c r="C8" s="17" t="s">
        <v>52</v>
      </c>
      <c r="D8" s="17" t="s">
        <v>53</v>
      </c>
      <c r="E8" s="17" t="s">
        <v>63</v>
      </c>
    </row>
    <row r="9" spans="2:5" ht="15.75" thickTop="1" x14ac:dyDescent="0.25">
      <c r="B9" s="14" t="s">
        <v>35</v>
      </c>
      <c r="C9" s="14" t="s">
        <v>45</v>
      </c>
      <c r="D9" s="14" t="s">
        <v>37</v>
      </c>
      <c r="E9" s="14" t="s">
        <v>54</v>
      </c>
    </row>
    <row r="10" spans="2:5" x14ac:dyDescent="0.25">
      <c r="B10" s="15" t="s">
        <v>38</v>
      </c>
      <c r="C10" s="15" t="s">
        <v>46</v>
      </c>
      <c r="D10" s="15" t="s">
        <v>38</v>
      </c>
      <c r="E10" s="15" t="s">
        <v>55</v>
      </c>
    </row>
    <row r="11" spans="2:5" x14ac:dyDescent="0.25">
      <c r="B11" s="15" t="s">
        <v>43</v>
      </c>
      <c r="C11" s="15" t="s">
        <v>47</v>
      </c>
      <c r="D11" s="15" t="s">
        <v>39</v>
      </c>
      <c r="E11" s="15" t="s">
        <v>56</v>
      </c>
    </row>
    <row r="12" spans="2:5" x14ac:dyDescent="0.25">
      <c r="B12" s="15" t="s">
        <v>40</v>
      </c>
      <c r="C12" s="15" t="s">
        <v>48</v>
      </c>
      <c r="D12" s="15" t="s">
        <v>40</v>
      </c>
      <c r="E12" s="15" t="s">
        <v>57</v>
      </c>
    </row>
    <row r="13" spans="2:5" x14ac:dyDescent="0.25">
      <c r="B13" s="15" t="s">
        <v>44</v>
      </c>
      <c r="C13" s="15" t="s">
        <v>49</v>
      </c>
      <c r="D13" s="15" t="s">
        <v>41</v>
      </c>
      <c r="E13" s="15" t="s">
        <v>58</v>
      </c>
    </row>
    <row r="14" spans="2:5" ht="15.75" thickBot="1" x14ac:dyDescent="0.3">
      <c r="B14" s="16" t="s">
        <v>36</v>
      </c>
      <c r="C14" s="16" t="s">
        <v>50</v>
      </c>
      <c r="D14" s="16" t="s">
        <v>42</v>
      </c>
      <c r="E14" s="15" t="s">
        <v>59</v>
      </c>
    </row>
    <row r="15" spans="2:5" x14ac:dyDescent="0.25">
      <c r="E15" s="15" t="s">
        <v>60</v>
      </c>
    </row>
    <row r="16" spans="2:5" x14ac:dyDescent="0.25">
      <c r="E16" s="15" t="s">
        <v>61</v>
      </c>
    </row>
    <row r="17" spans="5:5" ht="15.75" thickBot="1" x14ac:dyDescent="0.3">
      <c r="E17" s="16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6"/>
  <sheetViews>
    <sheetView workbookViewId="0">
      <selection activeCell="A6" sqref="A6:C16"/>
    </sheetView>
  </sheetViews>
  <sheetFormatPr defaultRowHeight="15" x14ac:dyDescent="0.25"/>
  <cols>
    <col min="1" max="1" width="7.7109375" bestFit="1" customWidth="1"/>
    <col min="2" max="2" width="54.140625" bestFit="1" customWidth="1"/>
    <col min="3" max="3" width="18.28515625" customWidth="1"/>
  </cols>
  <sheetData>
    <row r="5" spans="1:3" ht="15.75" thickBot="1" x14ac:dyDescent="0.3"/>
    <row r="6" spans="1:3" ht="16.5" thickBot="1" x14ac:dyDescent="0.35">
      <c r="A6" s="29" t="s">
        <v>76</v>
      </c>
      <c r="B6" s="30" t="s">
        <v>74</v>
      </c>
      <c r="C6" s="31" t="s">
        <v>77</v>
      </c>
    </row>
    <row r="7" spans="1:3" x14ac:dyDescent="0.25">
      <c r="A7" s="32">
        <v>1</v>
      </c>
      <c r="B7" s="33" t="s">
        <v>64</v>
      </c>
      <c r="C7" s="35" t="s">
        <v>78</v>
      </c>
    </row>
    <row r="8" spans="1:3" x14ac:dyDescent="0.25">
      <c r="A8" s="36">
        <v>2</v>
      </c>
      <c r="B8" s="37" t="s">
        <v>65</v>
      </c>
      <c r="C8" s="35" t="s">
        <v>78</v>
      </c>
    </row>
    <row r="9" spans="1:3" x14ac:dyDescent="0.25">
      <c r="A9" s="36">
        <v>3</v>
      </c>
      <c r="B9" s="37" t="s">
        <v>66</v>
      </c>
      <c r="C9" s="35" t="s">
        <v>78</v>
      </c>
    </row>
    <row r="10" spans="1:3" x14ac:dyDescent="0.25">
      <c r="A10" s="36">
        <v>4</v>
      </c>
      <c r="B10" s="37" t="s">
        <v>67</v>
      </c>
      <c r="C10" s="35" t="s">
        <v>78</v>
      </c>
    </row>
    <row r="11" spans="1:3" x14ac:dyDescent="0.25">
      <c r="A11" s="36">
        <v>5</v>
      </c>
      <c r="B11" s="37" t="s">
        <v>68</v>
      </c>
      <c r="C11" s="35" t="s">
        <v>78</v>
      </c>
    </row>
    <row r="12" spans="1:3" x14ac:dyDescent="0.25">
      <c r="A12" s="36">
        <v>6</v>
      </c>
      <c r="B12" s="37" t="s">
        <v>69</v>
      </c>
      <c r="C12" s="39" t="s">
        <v>79</v>
      </c>
    </row>
    <row r="13" spans="1:3" x14ac:dyDescent="0.25">
      <c r="A13" s="36">
        <v>7</v>
      </c>
      <c r="B13" s="37" t="s">
        <v>70</v>
      </c>
      <c r="C13" s="39" t="s">
        <v>79</v>
      </c>
    </row>
    <row r="14" spans="1:3" x14ac:dyDescent="0.25">
      <c r="A14" s="36">
        <v>8</v>
      </c>
      <c r="B14" s="37" t="s">
        <v>71</v>
      </c>
      <c r="C14" s="39" t="s">
        <v>79</v>
      </c>
    </row>
    <row r="15" spans="1:3" x14ac:dyDescent="0.25">
      <c r="A15" s="36">
        <v>9</v>
      </c>
      <c r="B15" s="37" t="s">
        <v>72</v>
      </c>
      <c r="C15" s="39" t="s">
        <v>79</v>
      </c>
    </row>
    <row r="16" spans="1:3" ht="15.75" thickBot="1" x14ac:dyDescent="0.3">
      <c r="A16" s="40">
        <v>10</v>
      </c>
      <c r="B16" s="41" t="s">
        <v>73</v>
      </c>
      <c r="C16" s="4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1" workbookViewId="0">
      <selection activeCell="M36" sqref="M36"/>
    </sheetView>
  </sheetViews>
  <sheetFormatPr defaultRowHeight="11.25" x14ac:dyDescent="0.2"/>
  <cols>
    <col min="1" max="1" width="7.42578125" style="68" customWidth="1"/>
    <col min="2" max="2" width="42.140625" style="68" customWidth="1"/>
    <col min="3" max="3" width="8" style="68" hidden="1" customWidth="1"/>
    <col min="4" max="4" width="12" style="68" bestFit="1" customWidth="1"/>
    <col min="5" max="5" width="11" style="68" bestFit="1" customWidth="1"/>
    <col min="6" max="7" width="10" style="68" bestFit="1" customWidth="1"/>
    <col min="8" max="8" width="9" style="68" bestFit="1" customWidth="1"/>
    <col min="9" max="9" width="7" style="68" hidden="1" customWidth="1"/>
    <col min="10" max="10" width="8" style="68" hidden="1" customWidth="1"/>
    <col min="11" max="11" width="13" style="68" customWidth="1"/>
    <col min="12" max="16384" width="9.140625" style="68"/>
  </cols>
  <sheetData>
    <row r="1" spans="1:11" ht="12" thickBot="1" x14ac:dyDescent="0.25">
      <c r="A1" s="62" t="s">
        <v>76</v>
      </c>
      <c r="B1" s="63" t="s">
        <v>74</v>
      </c>
      <c r="C1" s="64" t="s">
        <v>10</v>
      </c>
      <c r="D1" s="64" t="s">
        <v>84</v>
      </c>
      <c r="E1" s="64" t="s">
        <v>6</v>
      </c>
      <c r="F1" s="64" t="s">
        <v>7</v>
      </c>
      <c r="G1" s="64" t="s">
        <v>8</v>
      </c>
      <c r="H1" s="65" t="s">
        <v>81</v>
      </c>
      <c r="I1" s="66" t="s">
        <v>11</v>
      </c>
      <c r="J1" s="65" t="s">
        <v>80</v>
      </c>
      <c r="K1" s="67"/>
    </row>
    <row r="2" spans="1:11" ht="12" thickTop="1" x14ac:dyDescent="0.2">
      <c r="A2" s="69">
        <f>I2</f>
        <v>1</v>
      </c>
      <c r="B2" s="70" t="s">
        <v>64</v>
      </c>
      <c r="C2" s="71">
        <v>1</v>
      </c>
      <c r="D2" s="71">
        <v>6</v>
      </c>
      <c r="E2" s="71">
        <v>43</v>
      </c>
      <c r="F2" s="71">
        <v>56</v>
      </c>
      <c r="G2" s="71">
        <v>180</v>
      </c>
      <c r="H2" s="72">
        <v>38.540335650715996</v>
      </c>
      <c r="I2" s="73">
        <v>1</v>
      </c>
      <c r="J2" s="74" t="str">
        <f>IF(D2=6,"Yes","No")</f>
        <v>Yes</v>
      </c>
      <c r="K2" s="75"/>
    </row>
    <row r="3" spans="1:11" x14ac:dyDescent="0.2">
      <c r="A3" s="76">
        <f t="shared" ref="A3:A14" si="0">I3</f>
        <v>2</v>
      </c>
      <c r="B3" s="77" t="s">
        <v>65</v>
      </c>
      <c r="C3" s="78">
        <v>1</v>
      </c>
      <c r="D3" s="78">
        <v>6</v>
      </c>
      <c r="E3" s="78">
        <v>1458</v>
      </c>
      <c r="F3" s="78">
        <v>1459</v>
      </c>
      <c r="G3" s="78">
        <v>5960</v>
      </c>
      <c r="H3" s="79">
        <v>1157.02056484732</v>
      </c>
      <c r="I3" s="80">
        <v>2</v>
      </c>
      <c r="J3" s="81" t="str">
        <f t="shared" ref="J3:J14" si="1">IF(D3=6,"Yes","No")</f>
        <v>Yes</v>
      </c>
      <c r="K3" s="75"/>
    </row>
    <row r="4" spans="1:11" x14ac:dyDescent="0.2">
      <c r="A4" s="76">
        <f t="shared" si="0"/>
        <v>3</v>
      </c>
      <c r="B4" s="77" t="s">
        <v>66</v>
      </c>
      <c r="C4" s="78">
        <v>1</v>
      </c>
      <c r="D4" s="78">
        <v>20</v>
      </c>
      <c r="E4" s="78">
        <v>21</v>
      </c>
      <c r="F4" s="78">
        <v>22</v>
      </c>
      <c r="G4" s="78">
        <v>84</v>
      </c>
      <c r="H4" s="79">
        <v>17.286642765355701</v>
      </c>
      <c r="I4" s="80">
        <v>3</v>
      </c>
      <c r="J4" s="81" t="str">
        <f t="shared" si="1"/>
        <v>No</v>
      </c>
      <c r="K4" s="75"/>
    </row>
    <row r="5" spans="1:11" x14ac:dyDescent="0.2">
      <c r="A5" s="76">
        <f t="shared" si="0"/>
        <v>4</v>
      </c>
      <c r="B5" s="77" t="s">
        <v>67</v>
      </c>
      <c r="C5" s="78">
        <v>1</v>
      </c>
      <c r="D5" s="78">
        <v>50</v>
      </c>
      <c r="E5" s="78">
        <v>101</v>
      </c>
      <c r="F5" s="78">
        <v>271</v>
      </c>
      <c r="G5" s="78">
        <v>414</v>
      </c>
      <c r="H5" s="79">
        <v>112.64768145511201</v>
      </c>
      <c r="I5" s="80">
        <v>4</v>
      </c>
      <c r="J5" s="81" t="str">
        <f t="shared" si="1"/>
        <v>No</v>
      </c>
      <c r="K5" s="75"/>
    </row>
    <row r="6" spans="1:11" ht="12" thickBot="1" x14ac:dyDescent="0.25">
      <c r="A6" s="82">
        <f t="shared" si="0"/>
        <v>5</v>
      </c>
      <c r="B6" s="83" t="s">
        <v>68</v>
      </c>
      <c r="C6" s="84">
        <v>1</v>
      </c>
      <c r="D6" s="84">
        <v>6</v>
      </c>
      <c r="E6" s="84">
        <v>55</v>
      </c>
      <c r="F6" s="84">
        <v>57</v>
      </c>
      <c r="G6" s="84">
        <v>224</v>
      </c>
      <c r="H6" s="85">
        <v>45.061728954062403</v>
      </c>
      <c r="I6" s="86">
        <v>5</v>
      </c>
      <c r="J6" s="87" t="str">
        <f t="shared" si="1"/>
        <v>Yes</v>
      </c>
      <c r="K6" s="75"/>
    </row>
    <row r="7" spans="1:11" x14ac:dyDescent="0.2">
      <c r="H7" s="88"/>
      <c r="J7" s="89"/>
      <c r="K7" s="75"/>
    </row>
    <row r="8" spans="1:11" ht="12" thickBot="1" x14ac:dyDescent="0.25">
      <c r="H8" s="88"/>
      <c r="J8" s="89"/>
      <c r="K8" s="75"/>
    </row>
    <row r="9" spans="1:11" ht="12" thickBot="1" x14ac:dyDescent="0.25">
      <c r="A9" s="62" t="s">
        <v>76</v>
      </c>
      <c r="B9" s="63" t="s">
        <v>74</v>
      </c>
      <c r="C9" s="64" t="s">
        <v>10</v>
      </c>
      <c r="D9" s="64" t="s">
        <v>9</v>
      </c>
      <c r="E9" s="64" t="s">
        <v>6</v>
      </c>
      <c r="F9" s="64" t="s">
        <v>7</v>
      </c>
      <c r="G9" s="64" t="s">
        <v>8</v>
      </c>
      <c r="H9" s="65" t="s">
        <v>81</v>
      </c>
      <c r="I9" s="66" t="s">
        <v>11</v>
      </c>
      <c r="J9" s="65" t="s">
        <v>80</v>
      </c>
      <c r="K9" s="75"/>
    </row>
    <row r="10" spans="1:11" ht="12" thickTop="1" x14ac:dyDescent="0.2">
      <c r="A10" s="69">
        <f t="shared" si="0"/>
        <v>6</v>
      </c>
      <c r="B10" s="70" t="s">
        <v>69</v>
      </c>
      <c r="C10" s="71">
        <v>1</v>
      </c>
      <c r="D10" s="71">
        <v>6</v>
      </c>
      <c r="E10" s="71">
        <v>4229</v>
      </c>
      <c r="F10" s="71">
        <v>4230</v>
      </c>
      <c r="G10" s="71">
        <v>17023</v>
      </c>
      <c r="H10" s="72">
        <v>3425.8414888482102</v>
      </c>
      <c r="I10" s="73">
        <v>6</v>
      </c>
      <c r="J10" s="74" t="str">
        <f t="shared" si="1"/>
        <v>Yes</v>
      </c>
      <c r="K10" s="75"/>
    </row>
    <row r="11" spans="1:11" x14ac:dyDescent="0.2">
      <c r="A11" s="76">
        <f t="shared" si="0"/>
        <v>7</v>
      </c>
      <c r="B11" s="77" t="s">
        <v>70</v>
      </c>
      <c r="C11" s="78">
        <v>1</v>
      </c>
      <c r="D11" s="78">
        <v>6</v>
      </c>
      <c r="E11" s="78">
        <v>7</v>
      </c>
      <c r="F11" s="78">
        <v>9</v>
      </c>
      <c r="G11" s="78">
        <v>28</v>
      </c>
      <c r="H11" s="79">
        <v>6.0127584340570097</v>
      </c>
      <c r="I11" s="80">
        <v>7</v>
      </c>
      <c r="J11" s="81" t="str">
        <f t="shared" si="1"/>
        <v>Yes</v>
      </c>
      <c r="K11" s="75"/>
    </row>
    <row r="12" spans="1:11" x14ac:dyDescent="0.2">
      <c r="A12" s="76">
        <f t="shared" si="0"/>
        <v>8</v>
      </c>
      <c r="B12" s="77" t="s">
        <v>71</v>
      </c>
      <c r="C12" s="78">
        <v>1</v>
      </c>
      <c r="D12" s="78">
        <v>6</v>
      </c>
      <c r="E12" s="78">
        <v>55</v>
      </c>
      <c r="F12" s="78">
        <v>57</v>
      </c>
      <c r="G12" s="78">
        <v>224</v>
      </c>
      <c r="H12" s="79">
        <v>56.185286777998797</v>
      </c>
      <c r="I12" s="80">
        <v>8</v>
      </c>
      <c r="J12" s="81" t="str">
        <f t="shared" si="1"/>
        <v>Yes</v>
      </c>
      <c r="K12" s="75"/>
    </row>
    <row r="13" spans="1:11" x14ac:dyDescent="0.2">
      <c r="A13" s="76">
        <f t="shared" si="0"/>
        <v>9</v>
      </c>
      <c r="B13" s="77" t="s">
        <v>72</v>
      </c>
      <c r="C13" s="78">
        <v>1</v>
      </c>
      <c r="D13" s="78">
        <v>6</v>
      </c>
      <c r="E13" s="78">
        <v>41</v>
      </c>
      <c r="F13" s="78">
        <v>43</v>
      </c>
      <c r="G13" s="78">
        <v>170</v>
      </c>
      <c r="H13" s="79">
        <v>52.188654333252103</v>
      </c>
      <c r="I13" s="80">
        <v>9</v>
      </c>
      <c r="J13" s="81" t="str">
        <f t="shared" si="1"/>
        <v>Yes</v>
      </c>
      <c r="K13" s="75"/>
    </row>
    <row r="14" spans="1:11" ht="12" thickBot="1" x14ac:dyDescent="0.25">
      <c r="A14" s="82">
        <f t="shared" si="0"/>
        <v>10</v>
      </c>
      <c r="B14" s="83" t="s">
        <v>73</v>
      </c>
      <c r="C14" s="84">
        <v>1</v>
      </c>
      <c r="D14" s="84">
        <v>6</v>
      </c>
      <c r="E14" s="84">
        <v>11</v>
      </c>
      <c r="F14" s="84">
        <v>13</v>
      </c>
      <c r="G14" s="84">
        <v>50</v>
      </c>
      <c r="H14" s="85">
        <v>1238.3390550982799</v>
      </c>
      <c r="I14" s="86">
        <v>10</v>
      </c>
      <c r="J14" s="87" t="str">
        <f t="shared" si="1"/>
        <v>Yes</v>
      </c>
      <c r="K14" s="75"/>
    </row>
    <row r="16" spans="1:11" ht="12" thickBot="1" x14ac:dyDescent="0.25"/>
    <row r="17" spans="1:10" ht="12" thickBot="1" x14ac:dyDescent="0.25">
      <c r="A17" s="62" t="s">
        <v>76</v>
      </c>
      <c r="B17" s="63" t="s">
        <v>74</v>
      </c>
      <c r="C17" s="64" t="s">
        <v>10</v>
      </c>
      <c r="D17" s="64" t="s">
        <v>9</v>
      </c>
      <c r="E17" s="64" t="s">
        <v>6</v>
      </c>
      <c r="F17" s="64" t="s">
        <v>7</v>
      </c>
      <c r="G17" s="64" t="s">
        <v>8</v>
      </c>
      <c r="H17" s="65" t="s">
        <v>82</v>
      </c>
      <c r="I17" s="66" t="s">
        <v>11</v>
      </c>
      <c r="J17" s="65" t="s">
        <v>80</v>
      </c>
    </row>
    <row r="18" spans="1:10" ht="12" thickTop="1" x14ac:dyDescent="0.2">
      <c r="A18" s="69">
        <f>I18</f>
        <v>1</v>
      </c>
      <c r="B18" s="70" t="s">
        <v>64</v>
      </c>
      <c r="C18" s="71">
        <v>2</v>
      </c>
      <c r="D18" s="71">
        <v>9</v>
      </c>
      <c r="E18" s="71">
        <v>3343</v>
      </c>
      <c r="F18" s="71">
        <v>4609</v>
      </c>
      <c r="G18" s="71">
        <v>30509</v>
      </c>
      <c r="H18" s="72">
        <v>16.037910051017398</v>
      </c>
      <c r="I18" s="73">
        <v>1</v>
      </c>
      <c r="J18" s="74" t="str">
        <f>IF(D18=9,"Yes","No")</f>
        <v>Yes</v>
      </c>
    </row>
    <row r="19" spans="1:10" x14ac:dyDescent="0.2">
      <c r="A19" s="76">
        <f t="shared" ref="A19:A30" si="2">I19</f>
        <v>2</v>
      </c>
      <c r="B19" s="77" t="s">
        <v>65</v>
      </c>
      <c r="C19" s="90" t="s">
        <v>75</v>
      </c>
      <c r="D19" s="90" t="s">
        <v>75</v>
      </c>
      <c r="E19" s="90" t="s">
        <v>75</v>
      </c>
      <c r="F19" s="90" t="s">
        <v>75</v>
      </c>
      <c r="G19" s="90" t="s">
        <v>75</v>
      </c>
      <c r="H19" s="91" t="s">
        <v>75</v>
      </c>
      <c r="I19" s="80">
        <v>2</v>
      </c>
      <c r="J19" s="81" t="str">
        <f t="shared" ref="J19:J22" si="3">IF(D19=9,"Yes","No")</f>
        <v>No</v>
      </c>
    </row>
    <row r="20" spans="1:10" x14ac:dyDescent="0.2">
      <c r="A20" s="76">
        <f t="shared" si="2"/>
        <v>3</v>
      </c>
      <c r="B20" s="77" t="s">
        <v>66</v>
      </c>
      <c r="C20" s="78">
        <v>2</v>
      </c>
      <c r="D20" s="78">
        <v>619</v>
      </c>
      <c r="E20" s="78">
        <v>624</v>
      </c>
      <c r="F20" s="78">
        <v>625</v>
      </c>
      <c r="G20" s="78">
        <v>5602</v>
      </c>
      <c r="H20" s="79">
        <v>4.00895650160634</v>
      </c>
      <c r="I20" s="80">
        <v>3</v>
      </c>
      <c r="J20" s="81" t="str">
        <f t="shared" si="3"/>
        <v>No</v>
      </c>
    </row>
    <row r="21" spans="1:10" x14ac:dyDescent="0.2">
      <c r="A21" s="76">
        <f t="shared" si="2"/>
        <v>4</v>
      </c>
      <c r="B21" s="77" t="s">
        <v>67</v>
      </c>
      <c r="C21" s="78">
        <v>2</v>
      </c>
      <c r="D21" s="78">
        <v>50</v>
      </c>
      <c r="E21" s="78">
        <v>222719</v>
      </c>
      <c r="F21" s="78">
        <v>2053741</v>
      </c>
      <c r="G21" s="78">
        <v>2054119</v>
      </c>
      <c r="H21" s="79">
        <v>1790.6669519247901</v>
      </c>
      <c r="I21" s="80">
        <v>4</v>
      </c>
      <c r="J21" s="81" t="str">
        <f t="shared" si="3"/>
        <v>No</v>
      </c>
    </row>
    <row r="22" spans="1:10" ht="12" thickBot="1" x14ac:dyDescent="0.25">
      <c r="A22" s="82">
        <f t="shared" si="2"/>
        <v>5</v>
      </c>
      <c r="B22" s="83" t="s">
        <v>68</v>
      </c>
      <c r="C22" s="84">
        <v>2</v>
      </c>
      <c r="D22" s="84">
        <v>9</v>
      </c>
      <c r="E22" s="84">
        <v>4780</v>
      </c>
      <c r="F22" s="84">
        <v>4782</v>
      </c>
      <c r="G22" s="84">
        <v>43381</v>
      </c>
      <c r="H22" s="85">
        <v>14.550982269018601</v>
      </c>
      <c r="I22" s="86">
        <v>5</v>
      </c>
      <c r="J22" s="87" t="str">
        <f t="shared" si="3"/>
        <v>Yes</v>
      </c>
    </row>
    <row r="23" spans="1:10" x14ac:dyDescent="0.2">
      <c r="H23" s="88"/>
      <c r="J23" s="89"/>
    </row>
    <row r="24" spans="1:10" ht="12" thickBot="1" x14ac:dyDescent="0.25">
      <c r="H24" s="88"/>
      <c r="J24" s="89"/>
    </row>
    <row r="25" spans="1:10" ht="12" thickBot="1" x14ac:dyDescent="0.25">
      <c r="A25" s="62" t="s">
        <v>76</v>
      </c>
      <c r="B25" s="63" t="s">
        <v>74</v>
      </c>
      <c r="C25" s="64" t="s">
        <v>10</v>
      </c>
      <c r="D25" s="64" t="s">
        <v>9</v>
      </c>
      <c r="E25" s="64" t="s">
        <v>6</v>
      </c>
      <c r="F25" s="64" t="s">
        <v>7</v>
      </c>
      <c r="G25" s="64" t="s">
        <v>8</v>
      </c>
      <c r="H25" s="65" t="s">
        <v>82</v>
      </c>
      <c r="I25" s="66" t="s">
        <v>11</v>
      </c>
      <c r="J25" s="65" t="s">
        <v>80</v>
      </c>
    </row>
    <row r="26" spans="1:10" ht="12" thickTop="1" x14ac:dyDescent="0.2">
      <c r="A26" s="69">
        <f t="shared" si="2"/>
        <v>6</v>
      </c>
      <c r="B26" s="70" t="s">
        <v>69</v>
      </c>
      <c r="C26" s="92" t="s">
        <v>75</v>
      </c>
      <c r="D26" s="92" t="s">
        <v>75</v>
      </c>
      <c r="E26" s="92" t="s">
        <v>75</v>
      </c>
      <c r="F26" s="92" t="s">
        <v>75</v>
      </c>
      <c r="G26" s="92" t="s">
        <v>75</v>
      </c>
      <c r="H26" s="93" t="s">
        <v>75</v>
      </c>
      <c r="I26" s="73">
        <v>6</v>
      </c>
      <c r="J26" s="74" t="str">
        <f t="shared" ref="J26:J30" si="4">IF(D26=9,"Yes","No")</f>
        <v>No</v>
      </c>
    </row>
    <row r="27" spans="1:10" x14ac:dyDescent="0.2">
      <c r="A27" s="76">
        <f t="shared" si="2"/>
        <v>7</v>
      </c>
      <c r="B27" s="77" t="s">
        <v>70</v>
      </c>
      <c r="C27" s="78">
        <v>2</v>
      </c>
      <c r="D27" s="78">
        <v>17</v>
      </c>
      <c r="E27" s="78">
        <v>598</v>
      </c>
      <c r="F27" s="78">
        <v>600</v>
      </c>
      <c r="G27" s="78">
        <v>5382</v>
      </c>
      <c r="H27" s="79">
        <v>1.7893173999309899</v>
      </c>
      <c r="I27" s="80">
        <v>7</v>
      </c>
      <c r="J27" s="81" t="str">
        <f t="shared" si="4"/>
        <v>No</v>
      </c>
    </row>
    <row r="28" spans="1:10" x14ac:dyDescent="0.2">
      <c r="A28" s="76">
        <f t="shared" si="2"/>
        <v>8</v>
      </c>
      <c r="B28" s="77" t="s">
        <v>71</v>
      </c>
      <c r="C28" s="78">
        <v>2</v>
      </c>
      <c r="D28" s="78">
        <v>9</v>
      </c>
      <c r="E28" s="78">
        <v>4780</v>
      </c>
      <c r="F28" s="78">
        <v>4782</v>
      </c>
      <c r="G28" s="78">
        <v>43381</v>
      </c>
      <c r="H28" s="79">
        <v>15.494657824570099</v>
      </c>
      <c r="I28" s="80">
        <v>8</v>
      </c>
      <c r="J28" s="81" t="str">
        <f t="shared" si="4"/>
        <v>Yes</v>
      </c>
    </row>
    <row r="29" spans="1:10" x14ac:dyDescent="0.2">
      <c r="A29" s="76">
        <f t="shared" si="2"/>
        <v>9</v>
      </c>
      <c r="B29" s="77" t="s">
        <v>72</v>
      </c>
      <c r="C29" s="78">
        <v>2</v>
      </c>
      <c r="D29" s="78">
        <v>9</v>
      </c>
      <c r="E29" s="78">
        <v>1450</v>
      </c>
      <c r="F29" s="78">
        <v>1452</v>
      </c>
      <c r="G29" s="78">
        <v>13303</v>
      </c>
      <c r="H29" s="79">
        <v>5.8776146020769797</v>
      </c>
      <c r="I29" s="80">
        <v>9</v>
      </c>
      <c r="J29" s="81" t="str">
        <f t="shared" si="4"/>
        <v>Yes</v>
      </c>
    </row>
    <row r="30" spans="1:10" ht="12" thickBot="1" x14ac:dyDescent="0.25">
      <c r="A30" s="82">
        <f t="shared" si="2"/>
        <v>10</v>
      </c>
      <c r="B30" s="83" t="s">
        <v>73</v>
      </c>
      <c r="C30" s="84">
        <v>2</v>
      </c>
      <c r="D30" s="84">
        <v>9</v>
      </c>
      <c r="E30" s="84">
        <v>86</v>
      </c>
      <c r="F30" s="84">
        <v>88</v>
      </c>
      <c r="G30" s="84">
        <v>841</v>
      </c>
      <c r="H30" s="85">
        <v>247.05788536486901</v>
      </c>
      <c r="I30" s="86">
        <v>10</v>
      </c>
      <c r="J30" s="87" t="str">
        <f t="shared" si="4"/>
        <v>Yes</v>
      </c>
    </row>
    <row r="32" spans="1:10" ht="12" thickBot="1" x14ac:dyDescent="0.25"/>
    <row r="33" spans="1:10" ht="12" thickBot="1" x14ac:dyDescent="0.25">
      <c r="A33" s="62" t="s">
        <v>76</v>
      </c>
      <c r="B33" s="63" t="s">
        <v>74</v>
      </c>
      <c r="C33" s="64" t="s">
        <v>10</v>
      </c>
      <c r="D33" s="64" t="s">
        <v>9</v>
      </c>
      <c r="E33" s="64" t="s">
        <v>6</v>
      </c>
      <c r="F33" s="64" t="s">
        <v>7</v>
      </c>
      <c r="G33" s="64" t="s">
        <v>8</v>
      </c>
      <c r="H33" s="65" t="s">
        <v>82</v>
      </c>
      <c r="I33" s="66" t="s">
        <v>11</v>
      </c>
      <c r="J33" s="65" t="s">
        <v>80</v>
      </c>
    </row>
    <row r="34" spans="1:10" ht="12" thickTop="1" x14ac:dyDescent="0.2">
      <c r="A34" s="69">
        <f>I34</f>
        <v>1</v>
      </c>
      <c r="B34" s="70" t="s">
        <v>64</v>
      </c>
      <c r="C34" s="71">
        <v>3</v>
      </c>
      <c r="D34" s="71">
        <v>12</v>
      </c>
      <c r="E34" s="71">
        <v>14663</v>
      </c>
      <c r="F34" s="71">
        <v>18098</v>
      </c>
      <c r="G34" s="71">
        <v>129631</v>
      </c>
      <c r="H34" s="72">
        <v>116.940928927257</v>
      </c>
      <c r="I34" s="73">
        <v>1</v>
      </c>
      <c r="J34" s="74" t="str">
        <f>IF(D34=12,"Yes","No")</f>
        <v>Yes</v>
      </c>
    </row>
    <row r="35" spans="1:10" x14ac:dyDescent="0.2">
      <c r="A35" s="76">
        <f t="shared" ref="A35:A46" si="5">I35</f>
        <v>2</v>
      </c>
      <c r="B35" s="77" t="s">
        <v>65</v>
      </c>
      <c r="C35" s="90" t="s">
        <v>75</v>
      </c>
      <c r="D35" s="90" t="s">
        <v>75</v>
      </c>
      <c r="E35" s="90" t="s">
        <v>75</v>
      </c>
      <c r="F35" s="90" t="s">
        <v>75</v>
      </c>
      <c r="G35" s="90" t="s">
        <v>75</v>
      </c>
      <c r="H35" s="91" t="s">
        <v>75</v>
      </c>
      <c r="I35" s="80">
        <v>2</v>
      </c>
      <c r="J35" s="81" t="str">
        <f t="shared" ref="J35:J38" si="6">IF(D35=12,"Yes","No")</f>
        <v>No</v>
      </c>
    </row>
    <row r="36" spans="1:10" x14ac:dyDescent="0.2">
      <c r="A36" s="76">
        <f t="shared" si="5"/>
        <v>3</v>
      </c>
      <c r="B36" s="77" t="s">
        <v>66</v>
      </c>
      <c r="C36" s="78">
        <v>3</v>
      </c>
      <c r="D36" s="78">
        <v>392</v>
      </c>
      <c r="E36" s="78">
        <v>408</v>
      </c>
      <c r="F36" s="78">
        <v>409</v>
      </c>
      <c r="G36" s="78">
        <v>3364</v>
      </c>
      <c r="H36" s="79">
        <v>2.03906647842649</v>
      </c>
      <c r="I36" s="80">
        <v>3</v>
      </c>
      <c r="J36" s="81" t="str">
        <f t="shared" si="6"/>
        <v>No</v>
      </c>
    </row>
    <row r="37" spans="1:10" x14ac:dyDescent="0.2">
      <c r="A37" s="76">
        <f t="shared" si="5"/>
        <v>4</v>
      </c>
      <c r="B37" s="77" t="s">
        <v>67</v>
      </c>
      <c r="C37" s="90" t="s">
        <v>75</v>
      </c>
      <c r="D37" s="90" t="s">
        <v>75</v>
      </c>
      <c r="E37" s="90" t="s">
        <v>75</v>
      </c>
      <c r="F37" s="90" t="s">
        <v>75</v>
      </c>
      <c r="G37" s="90" t="s">
        <v>75</v>
      </c>
      <c r="H37" s="91" t="s">
        <v>75</v>
      </c>
      <c r="I37" s="80">
        <v>4</v>
      </c>
      <c r="J37" s="81" t="str">
        <f t="shared" si="6"/>
        <v>No</v>
      </c>
    </row>
    <row r="38" spans="1:10" ht="12" thickBot="1" x14ac:dyDescent="0.25">
      <c r="A38" s="82">
        <f t="shared" si="5"/>
        <v>5</v>
      </c>
      <c r="B38" s="83" t="s">
        <v>68</v>
      </c>
      <c r="C38" s="84">
        <v>3</v>
      </c>
      <c r="D38" s="84">
        <v>12</v>
      </c>
      <c r="E38" s="84">
        <v>17882</v>
      </c>
      <c r="F38" s="84">
        <v>17884</v>
      </c>
      <c r="G38" s="84">
        <v>156769</v>
      </c>
      <c r="H38" s="85">
        <v>62.174535414117798</v>
      </c>
      <c r="I38" s="86">
        <v>5</v>
      </c>
      <c r="J38" s="87" t="str">
        <f t="shared" si="6"/>
        <v>Yes</v>
      </c>
    </row>
    <row r="39" spans="1:10" x14ac:dyDescent="0.2">
      <c r="H39" s="88"/>
      <c r="J39" s="89"/>
    </row>
    <row r="40" spans="1:10" ht="12" thickBot="1" x14ac:dyDescent="0.25">
      <c r="H40" s="88"/>
      <c r="J40" s="89"/>
    </row>
    <row r="41" spans="1:10" ht="12" thickBot="1" x14ac:dyDescent="0.25">
      <c r="A41" s="62" t="s">
        <v>76</v>
      </c>
      <c r="B41" s="63" t="s">
        <v>74</v>
      </c>
      <c r="C41" s="64" t="s">
        <v>10</v>
      </c>
      <c r="D41" s="64" t="s">
        <v>9</v>
      </c>
      <c r="E41" s="64" t="s">
        <v>6</v>
      </c>
      <c r="F41" s="64" t="s">
        <v>7</v>
      </c>
      <c r="G41" s="64" t="s">
        <v>8</v>
      </c>
      <c r="H41" s="65" t="s">
        <v>81</v>
      </c>
      <c r="I41" s="66" t="s">
        <v>11</v>
      </c>
      <c r="J41" s="65" t="s">
        <v>80</v>
      </c>
    </row>
    <row r="42" spans="1:10" ht="12" thickTop="1" x14ac:dyDescent="0.2">
      <c r="A42" s="69">
        <f t="shared" si="5"/>
        <v>6</v>
      </c>
      <c r="B42" s="70" t="s">
        <v>69</v>
      </c>
      <c r="C42" s="92" t="s">
        <v>75</v>
      </c>
      <c r="D42" s="92" t="s">
        <v>75</v>
      </c>
      <c r="E42" s="92" t="s">
        <v>75</v>
      </c>
      <c r="F42" s="92" t="s">
        <v>75</v>
      </c>
      <c r="G42" s="92" t="s">
        <v>75</v>
      </c>
      <c r="H42" s="93" t="s">
        <v>75</v>
      </c>
      <c r="I42" s="73">
        <v>6</v>
      </c>
      <c r="J42" s="74" t="str">
        <f t="shared" ref="J42:J46" si="7">IF(D42=12,"Yes","No")</f>
        <v>No</v>
      </c>
    </row>
    <row r="43" spans="1:10" x14ac:dyDescent="0.2">
      <c r="A43" s="76">
        <f t="shared" si="5"/>
        <v>7</v>
      </c>
      <c r="B43" s="77" t="s">
        <v>70</v>
      </c>
      <c r="C43" s="78">
        <v>3</v>
      </c>
      <c r="D43" s="78">
        <v>26</v>
      </c>
      <c r="E43" s="78">
        <v>4498</v>
      </c>
      <c r="F43" s="78">
        <v>4500</v>
      </c>
      <c r="G43" s="78">
        <v>39970</v>
      </c>
      <c r="H43" s="79">
        <v>15.913040945257899</v>
      </c>
      <c r="I43" s="80">
        <v>7</v>
      </c>
      <c r="J43" s="81" t="str">
        <f t="shared" si="7"/>
        <v>No</v>
      </c>
    </row>
    <row r="44" spans="1:10" x14ac:dyDescent="0.2">
      <c r="A44" s="76">
        <f t="shared" si="5"/>
        <v>8</v>
      </c>
      <c r="B44" s="77" t="s">
        <v>71</v>
      </c>
      <c r="C44" s="78">
        <v>3</v>
      </c>
      <c r="D44" s="78">
        <v>12</v>
      </c>
      <c r="E44" s="78">
        <v>17882</v>
      </c>
      <c r="F44" s="78">
        <v>17884</v>
      </c>
      <c r="G44" s="78">
        <v>156769</v>
      </c>
      <c r="H44" s="79">
        <v>86.106715519762901</v>
      </c>
      <c r="I44" s="80">
        <v>8</v>
      </c>
      <c r="J44" s="81" t="str">
        <f t="shared" si="7"/>
        <v>Yes</v>
      </c>
    </row>
    <row r="45" spans="1:10" x14ac:dyDescent="0.2">
      <c r="A45" s="76">
        <f t="shared" si="5"/>
        <v>9</v>
      </c>
      <c r="B45" s="77" t="s">
        <v>72</v>
      </c>
      <c r="C45" s="78">
        <v>3</v>
      </c>
      <c r="D45" s="78">
        <v>12</v>
      </c>
      <c r="E45" s="78">
        <v>5034</v>
      </c>
      <c r="F45" s="78">
        <v>5036</v>
      </c>
      <c r="G45" s="78">
        <v>44886</v>
      </c>
      <c r="H45" s="79">
        <v>25.572793498167201</v>
      </c>
      <c r="I45" s="80">
        <v>9</v>
      </c>
      <c r="J45" s="81" t="str">
        <f t="shared" si="7"/>
        <v>Yes</v>
      </c>
    </row>
    <row r="46" spans="1:10" ht="12" thickBot="1" x14ac:dyDescent="0.25">
      <c r="A46" s="82">
        <f t="shared" si="5"/>
        <v>10</v>
      </c>
      <c r="B46" s="83" t="s">
        <v>73</v>
      </c>
      <c r="C46" s="84">
        <v>3</v>
      </c>
      <c r="D46" s="84">
        <v>12</v>
      </c>
      <c r="E46" s="84">
        <v>314</v>
      </c>
      <c r="F46" s="84">
        <v>316</v>
      </c>
      <c r="G46" s="84">
        <v>2894</v>
      </c>
      <c r="H46" s="85">
        <v>1598.18535348915</v>
      </c>
      <c r="I46" s="86">
        <v>10</v>
      </c>
      <c r="J46" s="87" t="str">
        <f t="shared" si="7"/>
        <v>Yes</v>
      </c>
    </row>
    <row r="50" spans="1:8" ht="12" thickBot="1" x14ac:dyDescent="0.25"/>
    <row r="51" spans="1:8" ht="12" thickBot="1" x14ac:dyDescent="0.25">
      <c r="A51" s="96" t="s">
        <v>10</v>
      </c>
      <c r="B51" s="64" t="s">
        <v>74</v>
      </c>
      <c r="C51" s="64" t="s">
        <v>10</v>
      </c>
      <c r="D51" s="64" t="s">
        <v>9</v>
      </c>
      <c r="E51" s="64" t="s">
        <v>6</v>
      </c>
      <c r="F51" s="64" t="s">
        <v>7</v>
      </c>
      <c r="G51" s="64" t="s">
        <v>8</v>
      </c>
      <c r="H51" s="65" t="s">
        <v>82</v>
      </c>
    </row>
    <row r="52" spans="1:8" ht="12" thickTop="1" x14ac:dyDescent="0.2">
      <c r="A52" s="97">
        <v>1</v>
      </c>
      <c r="B52" s="73" t="s">
        <v>68</v>
      </c>
      <c r="C52" s="92">
        <v>1</v>
      </c>
      <c r="D52" s="94">
        <v>6</v>
      </c>
      <c r="E52" s="94">
        <v>55</v>
      </c>
      <c r="F52" s="94">
        <v>57</v>
      </c>
      <c r="G52" s="94">
        <v>224</v>
      </c>
      <c r="H52" s="105">
        <v>4.4999999999999998E-2</v>
      </c>
    </row>
    <row r="53" spans="1:8" x14ac:dyDescent="0.2">
      <c r="A53" s="99"/>
      <c r="B53" s="100" t="s">
        <v>72</v>
      </c>
      <c r="C53" s="100">
        <v>1</v>
      </c>
      <c r="D53" s="102">
        <v>6</v>
      </c>
      <c r="E53" s="102">
        <v>41</v>
      </c>
      <c r="F53" s="102">
        <v>43</v>
      </c>
      <c r="G53" s="102">
        <v>170</v>
      </c>
      <c r="H53" s="106">
        <v>5.2188654333252101E-2</v>
      </c>
    </row>
    <row r="54" spans="1:8" x14ac:dyDescent="0.2">
      <c r="A54" s="107">
        <v>2</v>
      </c>
      <c r="B54" s="108" t="s">
        <v>68</v>
      </c>
      <c r="C54" s="108">
        <v>2</v>
      </c>
      <c r="D54" s="109">
        <v>9</v>
      </c>
      <c r="E54" s="109">
        <v>4780</v>
      </c>
      <c r="F54" s="109">
        <v>4782</v>
      </c>
      <c r="G54" s="109">
        <v>43381</v>
      </c>
      <c r="H54" s="110">
        <v>14.550982269018601</v>
      </c>
    </row>
    <row r="55" spans="1:8" x14ac:dyDescent="0.2">
      <c r="A55" s="111"/>
      <c r="B55" s="112" t="s">
        <v>72</v>
      </c>
      <c r="C55" s="112">
        <v>2</v>
      </c>
      <c r="D55" s="113">
        <v>9</v>
      </c>
      <c r="E55" s="113">
        <v>1450</v>
      </c>
      <c r="F55" s="113">
        <v>1452</v>
      </c>
      <c r="G55" s="113">
        <v>13303</v>
      </c>
      <c r="H55" s="114">
        <v>5.8776146020769797</v>
      </c>
    </row>
    <row r="56" spans="1:8" x14ac:dyDescent="0.2">
      <c r="A56" s="101">
        <v>3</v>
      </c>
      <c r="B56" s="73" t="s">
        <v>68</v>
      </c>
      <c r="C56" s="71">
        <v>3</v>
      </c>
      <c r="D56" s="94">
        <v>12</v>
      </c>
      <c r="E56" s="94">
        <v>17882</v>
      </c>
      <c r="F56" s="94">
        <v>17884</v>
      </c>
      <c r="G56" s="94">
        <v>156769</v>
      </c>
      <c r="H56" s="95">
        <v>62.174535414117798</v>
      </c>
    </row>
    <row r="57" spans="1:8" ht="12" thickBot="1" x14ac:dyDescent="0.25">
      <c r="A57" s="98"/>
      <c r="B57" s="86" t="s">
        <v>72</v>
      </c>
      <c r="C57" s="84">
        <v>3</v>
      </c>
      <c r="D57" s="103">
        <v>12</v>
      </c>
      <c r="E57" s="103">
        <v>5034</v>
      </c>
      <c r="F57" s="103">
        <v>5036</v>
      </c>
      <c r="G57" s="103">
        <v>44886</v>
      </c>
      <c r="H57" s="104">
        <v>25.572793498167201</v>
      </c>
    </row>
  </sheetData>
  <mergeCells count="3">
    <mergeCell ref="A52:A53"/>
    <mergeCell ref="A54:A55"/>
    <mergeCell ref="A56:A5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P1</vt:lpstr>
      <vt:lpstr>P2</vt:lpstr>
      <vt:lpstr>P3</vt:lpstr>
      <vt:lpstr>Sheet4</vt:lpstr>
      <vt:lpstr>Sheet5</vt:lpstr>
      <vt:lpstr>Sheet6</vt:lpstr>
      <vt:lpstr>Sheet7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Bhinesh</dc:creator>
  <cp:lastModifiedBy>Bhinesh</cp:lastModifiedBy>
  <dcterms:created xsi:type="dcterms:W3CDTF">2017-05-16T19:57:41Z</dcterms:created>
  <dcterms:modified xsi:type="dcterms:W3CDTF">2017-05-21T03:13:30Z</dcterms:modified>
</cp:coreProperties>
</file>